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5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<sst xmlns="http://schemas.openxmlformats.org/spreadsheetml/2006/main" count="66" uniqueCount="40">
  <si>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</si>
  <si>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</si>
  <si>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</si>
  <si>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</si>
  <si>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</si>
  <si>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</si>
  <si>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</si>
  <si>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</si>
  <si>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</si>
  <si>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</si>
  <si>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</si>
  <si>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</si>
  <si>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</si>
  <si>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</si>
  <si>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</si>
  <si>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</si>
  <si>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</si>
  <si>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</si>
  <si>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</si>
  <si>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</si>
  <si>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</si>
  <si>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Last Vegas</t>
  </si>
  <si>
    <t>Pro Video</t>
  </si>
  <si>
    <t>n/a</t>
  </si>
  <si>
    <t>Captain Phillips</t>
  </si>
  <si>
    <t>InterCom</t>
  </si>
  <si>
    <t>Gravity</t>
  </si>
  <si>
    <t>31+1+1</t>
  </si>
  <si>
    <t>Escape Plan</t>
  </si>
  <si>
    <t>Ender's Game</t>
  </si>
  <si>
    <t>Turbo</t>
  </si>
  <si>
    <t>21+45+1+1</t>
  </si>
  <si>
    <t>Cloudy with the Chance of Meatballs 2</t>
  </si>
  <si>
    <t>27+44+1</t>
  </si>
  <si>
    <t>Khumba</t>
  </si>
  <si>
    <t>ADS Service</t>
  </si>
  <si>
    <t>About Time</t>
  </si>
  <si>
    <t>UIP</t>
  </si>
  <si>
    <t>We're The Millers</t>
  </si>
  <si>
    <t>38+2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</si>
</sst>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1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8" applyNumberFormat="1" applyFont="1" applyFill="1" applyBorder="1" applyAlignment="1" applyProtection="1">
      <alignment vertical="center"/>
      <protection locked="0"/>
    </xf>
    <xf numFmtId="197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58" applyNumberFormat="1" applyFont="1" applyFill="1" applyBorder="1" applyAlignment="1" applyProtection="1">
      <alignment horizontal="left" vertical="center"/>
      <protection locked="0"/>
    </xf>
    <xf numFmtId="3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47" applyNumberFormat="1" applyFont="1" applyFill="1" applyBorder="1" applyAlignment="1">
      <alignment horizontal="right"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2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2" applyNumberFormat="1" applyFont="1" applyFill="1" applyBorder="1" applyAlignment="1" applyProtection="1">
      <alignment horizontal="right"/>
      <protection/>
    </xf>
    <xf numFmtId="3" fontId="15" fillId="34" borderId="26" xfId="57" applyNumberFormat="1" applyFont="1" applyFill="1" applyBorder="1">
      <alignment/>
      <protection/>
    </xf>
    <xf numFmtId="198" fontId="14" fillId="0" borderId="26" xfId="48" applyNumberFormat="1" applyFont="1" applyBorder="1" applyAlignment="1">
      <alignment/>
    </xf>
    <xf numFmtId="198" fontId="14" fillId="0" borderId="26" xfId="48" applyNumberFormat="1" applyFont="1" applyFill="1" applyBorder="1" applyAlignment="1">
      <alignment/>
    </xf>
    <xf numFmtId="198" fontId="15" fillId="0" borderId="26" xfId="48" applyNumberFormat="1" applyFont="1" applyBorder="1" applyAlignment="1">
      <alignment/>
    </xf>
    <xf numFmtId="198" fontId="15" fillId="0" borderId="26" xfId="48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/>
    </xf>
    <xf numFmtId="3" fontId="15" fillId="35" borderId="26" xfId="0" applyNumberFormat="1" applyFont="1" applyFill="1" applyBorder="1" applyAlignment="1">
      <alignment horizontal="right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8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" xfId="57"/>
    <cellStyle name="Normál 21" xfId="58"/>
    <cellStyle name="Note" xfId="59"/>
    <cellStyle name="Output" xfId="60"/>
    <cellStyle name="Percent" xfId="61"/>
    <cellStyle name="Százalék 20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8308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40192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45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7-10 NOVEMBER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U15" sqref="U15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6.421875" style="0" customWidth="1"/>
    <col min="4" max="5" width="13.421875" style="0" customWidth="1"/>
    <col min="6" max="6" width="10.003906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8" t="s">
        <v>0</v>
      </c>
      <c r="D2" s="80" t="s">
        <v>1</v>
      </c>
      <c r="E2" s="80" t="s">
        <v>2</v>
      </c>
      <c r="F2" s="83" t="s">
        <v>3</v>
      </c>
      <c r="G2" s="83" t="s">
        <v>4</v>
      </c>
      <c r="H2" s="83" t="s">
        <v>5</v>
      </c>
      <c r="I2" s="71" t="s">
        <v>18</v>
      </c>
      <c r="J2" s="71"/>
      <c r="K2" s="71" t="s">
        <v>6</v>
      </c>
      <c r="L2" s="71"/>
      <c r="M2" s="71" t="s">
        <v>7</v>
      </c>
      <c r="N2" s="71"/>
      <c r="O2" s="71" t="s">
        <v>8</v>
      </c>
      <c r="P2" s="71"/>
      <c r="Q2" s="71" t="s">
        <v>9</v>
      </c>
      <c r="R2" s="71"/>
      <c r="S2" s="71"/>
      <c r="T2" s="71"/>
      <c r="U2" s="71" t="s">
        <v>10</v>
      </c>
      <c r="V2" s="71"/>
      <c r="W2" s="71" t="s">
        <v>11</v>
      </c>
      <c r="X2" s="71"/>
      <c r="Y2" s="74"/>
    </row>
    <row r="3" spans="1:25" ht="30" customHeight="1">
      <c r="A3" s="13"/>
      <c r="B3" s="14"/>
      <c r="C3" s="79"/>
      <c r="D3" s="81"/>
      <c r="E3" s="82"/>
      <c r="F3" s="84"/>
      <c r="G3" s="84"/>
      <c r="H3" s="84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41578</v>
      </c>
      <c r="E4" s="57" t="s">
        <v>22</v>
      </c>
      <c r="F4" s="58">
        <v>32</v>
      </c>
      <c r="G4" s="58" t="s">
        <v>23</v>
      </c>
      <c r="H4" s="58">
        <v>2</v>
      </c>
      <c r="I4" s="59">
        <v>4983385</v>
      </c>
      <c r="J4" s="59">
        <v>3813</v>
      </c>
      <c r="K4" s="59">
        <v>9663387</v>
      </c>
      <c r="L4" s="59">
        <v>7326</v>
      </c>
      <c r="M4" s="59">
        <v>20956653</v>
      </c>
      <c r="N4" s="59">
        <v>15548</v>
      </c>
      <c r="O4" s="59">
        <v>13926883</v>
      </c>
      <c r="P4" s="59">
        <v>10211</v>
      </c>
      <c r="Q4" s="60">
        <f aca="true" t="shared" si="0" ref="Q4:R7">+I4+K4+M4+O4</f>
        <v>49530308</v>
      </c>
      <c r="R4" s="60">
        <f t="shared" si="0"/>
        <v>36898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1342.357526153179</v>
      </c>
      <c r="U4" s="62">
        <v>65541502</v>
      </c>
      <c r="V4" s="63">
        <f aca="true" t="shared" si="3" ref="V4:V13">IF(U4&lt;&gt;0,-(U4-Q4)/U4,"")</f>
        <v>-0.24429092271947017</v>
      </c>
      <c r="W4" s="64">
        <v>130918720</v>
      </c>
      <c r="X4" s="64">
        <v>98651</v>
      </c>
      <c r="Y4" s="61">
        <f aca="true" t="shared" si="4" ref="Y4:Y13">W4/X4</f>
        <v>1327.0896392332565</v>
      </c>
    </row>
    <row r="5" spans="1:25" ht="30" customHeight="1">
      <c r="A5" s="40">
        <v>2</v>
      </c>
      <c r="B5" s="41"/>
      <c r="C5" s="55" t="s">
        <v>24</v>
      </c>
      <c r="D5" s="56">
        <v>41585</v>
      </c>
      <c r="E5" s="57" t="s">
        <v>25</v>
      </c>
      <c r="F5" s="58">
        <v>36</v>
      </c>
      <c r="G5" s="58" t="s">
        <v>23</v>
      </c>
      <c r="H5" s="58">
        <v>1</v>
      </c>
      <c r="I5" s="65">
        <v>2484766</v>
      </c>
      <c r="J5" s="66">
        <v>1796</v>
      </c>
      <c r="K5" s="66">
        <v>4566390</v>
      </c>
      <c r="L5" s="66">
        <v>3314</v>
      </c>
      <c r="M5" s="66">
        <v>9037690</v>
      </c>
      <c r="N5" s="66">
        <v>6431</v>
      </c>
      <c r="O5" s="66">
        <v>7246544</v>
      </c>
      <c r="P5" s="66">
        <v>5141</v>
      </c>
      <c r="Q5" s="60">
        <f t="shared" si="0"/>
        <v>23335390</v>
      </c>
      <c r="R5" s="60">
        <f t="shared" si="0"/>
        <v>16682</v>
      </c>
      <c r="S5" s="61" t="e">
        <f t="shared" si="1"/>
        <v>#VALUE!</v>
      </c>
      <c r="T5" s="61">
        <f t="shared" si="2"/>
        <v>1398.8364704471885</v>
      </c>
      <c r="U5" s="62">
        <v>0</v>
      </c>
      <c r="V5" s="63">
        <f t="shared" si="3"/>
      </c>
      <c r="W5" s="67">
        <v>26469385</v>
      </c>
      <c r="X5" s="68">
        <v>18748</v>
      </c>
      <c r="Y5" s="61">
        <f t="shared" si="4"/>
        <v>1411.8511307872839</v>
      </c>
    </row>
    <row r="6" spans="1:25" ht="30" customHeight="1">
      <c r="A6" s="40">
        <v>3</v>
      </c>
      <c r="B6" s="41"/>
      <c r="C6" s="55" t="s">
        <v>26</v>
      </c>
      <c r="D6" s="56">
        <v>41550</v>
      </c>
      <c r="E6" s="57" t="s">
        <v>25</v>
      </c>
      <c r="F6" s="58" t="s">
        <v>27</v>
      </c>
      <c r="G6" s="58" t="s">
        <v>23</v>
      </c>
      <c r="H6" s="58">
        <v>6</v>
      </c>
      <c r="I6" s="65">
        <v>2265785</v>
      </c>
      <c r="J6" s="66">
        <v>1345</v>
      </c>
      <c r="K6" s="66">
        <v>4096928</v>
      </c>
      <c r="L6" s="66">
        <v>2417</v>
      </c>
      <c r="M6" s="66">
        <v>8079010</v>
      </c>
      <c r="N6" s="66">
        <v>4730</v>
      </c>
      <c r="O6" s="66">
        <v>5924314</v>
      </c>
      <c r="P6" s="66">
        <v>3424</v>
      </c>
      <c r="Q6" s="60">
        <f t="shared" si="0"/>
        <v>20366037</v>
      </c>
      <c r="R6" s="60">
        <f t="shared" si="0"/>
        <v>11916</v>
      </c>
      <c r="S6" s="61" t="e">
        <f t="shared" si="1"/>
        <v>#VALUE!</v>
      </c>
      <c r="T6" s="61">
        <f t="shared" si="2"/>
        <v>1709.1336858006043</v>
      </c>
      <c r="U6" s="62">
        <v>29784511</v>
      </c>
      <c r="V6" s="63">
        <f t="shared" si="3"/>
        <v>-0.3162205348947982</v>
      </c>
      <c r="W6" s="67">
        <v>330258943</v>
      </c>
      <c r="X6" s="68">
        <v>200326</v>
      </c>
      <c r="Y6" s="61">
        <f t="shared" si="4"/>
        <v>1648.6074847997763</v>
      </c>
    </row>
    <row r="7" spans="1:25" ht="30" customHeight="1">
      <c r="A7" s="40">
        <v>4</v>
      </c>
      <c r="B7" s="41"/>
      <c r="C7" s="55" t="s">
        <v>28</v>
      </c>
      <c r="D7" s="56">
        <v>41571</v>
      </c>
      <c r="E7" s="57" t="s">
        <v>22</v>
      </c>
      <c r="F7" s="58">
        <v>32</v>
      </c>
      <c r="G7" s="58" t="s">
        <v>23</v>
      </c>
      <c r="H7" s="58">
        <v>3</v>
      </c>
      <c r="I7" s="59">
        <v>1822130</v>
      </c>
      <c r="J7" s="59">
        <v>1448</v>
      </c>
      <c r="K7" s="59">
        <v>3806389</v>
      </c>
      <c r="L7" s="59">
        <v>2823</v>
      </c>
      <c r="M7" s="59">
        <v>8218145</v>
      </c>
      <c r="N7" s="59">
        <v>6041</v>
      </c>
      <c r="O7" s="59">
        <v>5853260</v>
      </c>
      <c r="P7" s="59">
        <v>4261</v>
      </c>
      <c r="Q7" s="60">
        <f t="shared" si="0"/>
        <v>19699924</v>
      </c>
      <c r="R7" s="60">
        <f t="shared" si="0"/>
        <v>14573</v>
      </c>
      <c r="S7" s="61" t="e">
        <f t="shared" si="1"/>
        <v>#VALUE!</v>
      </c>
      <c r="T7" s="61">
        <f t="shared" si="2"/>
        <v>1351.8097852192411</v>
      </c>
      <c r="U7" s="62">
        <v>33628895</v>
      </c>
      <c r="V7" s="63">
        <f t="shared" si="3"/>
        <v>-0.41419651166058236</v>
      </c>
      <c r="W7" s="64">
        <v>119924858</v>
      </c>
      <c r="X7" s="64">
        <v>91062</v>
      </c>
      <c r="Y7" s="61">
        <f t="shared" si="4"/>
        <v>1316.9583141156575</v>
      </c>
    </row>
    <row r="8" spans="1:25" ht="30" customHeight="1">
      <c r="A8" s="40">
        <v>5</v>
      </c>
      <c r="B8" s="41"/>
      <c r="C8" s="55" t="s">
        <v>34</v>
      </c>
      <c r="D8" s="56">
        <v>41585</v>
      </c>
      <c r="E8" s="57" t="s">
        <v>35</v>
      </c>
      <c r="F8" s="58">
        <v>41</v>
      </c>
      <c r="G8" s="58" t="s">
        <v>23</v>
      </c>
      <c r="H8" s="58">
        <v>1</v>
      </c>
      <c r="I8" s="59"/>
      <c r="J8" s="59"/>
      <c r="K8" s="69"/>
      <c r="L8" s="69"/>
      <c r="M8" s="69"/>
      <c r="N8" s="69"/>
      <c r="O8" s="69"/>
      <c r="P8" s="69"/>
      <c r="Q8" s="60">
        <v>19448972</v>
      </c>
      <c r="R8" s="60">
        <v>15506</v>
      </c>
      <c r="S8" s="61" t="e">
        <f t="shared" si="1"/>
        <v>#VALUE!</v>
      </c>
      <c r="T8" s="61">
        <f t="shared" si="2"/>
        <v>1254.286856700632</v>
      </c>
      <c r="U8" s="62">
        <v>0</v>
      </c>
      <c r="V8" s="63">
        <f t="shared" si="3"/>
      </c>
      <c r="W8" s="60">
        <v>19448972</v>
      </c>
      <c r="X8" s="60">
        <v>15506</v>
      </c>
      <c r="Y8" s="61">
        <f t="shared" si="4"/>
        <v>1254.286856700632</v>
      </c>
    </row>
    <row r="9" spans="1:25" ht="30" customHeight="1">
      <c r="A9" s="40">
        <v>6</v>
      </c>
      <c r="B9" s="41"/>
      <c r="C9" s="55" t="s">
        <v>29</v>
      </c>
      <c r="D9" s="56">
        <v>41585</v>
      </c>
      <c r="E9" s="57" t="s">
        <v>22</v>
      </c>
      <c r="F9" s="58">
        <v>32</v>
      </c>
      <c r="G9" s="58" t="s">
        <v>23</v>
      </c>
      <c r="H9" s="58">
        <v>1</v>
      </c>
      <c r="I9" s="59">
        <v>2429802</v>
      </c>
      <c r="J9" s="59">
        <v>1806</v>
      </c>
      <c r="K9" s="59">
        <v>3423878</v>
      </c>
      <c r="L9" s="59">
        <v>2535</v>
      </c>
      <c r="M9" s="59">
        <v>7298842</v>
      </c>
      <c r="N9" s="59">
        <v>5377</v>
      </c>
      <c r="O9" s="59">
        <v>5204793</v>
      </c>
      <c r="P9" s="59">
        <v>3820</v>
      </c>
      <c r="Q9" s="60">
        <f>+I9+K9+M9+O9</f>
        <v>18357315</v>
      </c>
      <c r="R9" s="60">
        <f>+J9+L9+N9+P9</f>
        <v>13538</v>
      </c>
      <c r="S9" s="61" t="e">
        <f t="shared" si="1"/>
        <v>#VALUE!</v>
      </c>
      <c r="T9" s="61">
        <f t="shared" si="2"/>
        <v>1355.9842665090855</v>
      </c>
      <c r="U9" s="62">
        <v>0</v>
      </c>
      <c r="V9" s="63">
        <f t="shared" si="3"/>
      </c>
      <c r="W9" s="64">
        <v>18357315</v>
      </c>
      <c r="X9" s="64">
        <v>13538</v>
      </c>
      <c r="Y9" s="61">
        <f t="shared" si="4"/>
        <v>1355.9842665090855</v>
      </c>
    </row>
    <row r="10" spans="1:25" ht="30" customHeight="1">
      <c r="A10" s="40">
        <v>7</v>
      </c>
      <c r="B10" s="41"/>
      <c r="C10" s="55" t="s">
        <v>30</v>
      </c>
      <c r="D10" s="56">
        <v>41564</v>
      </c>
      <c r="E10" s="57" t="s">
        <v>25</v>
      </c>
      <c r="F10" s="58" t="s">
        <v>31</v>
      </c>
      <c r="G10" s="58" t="s">
        <v>23</v>
      </c>
      <c r="H10" s="58">
        <v>4</v>
      </c>
      <c r="I10" s="65">
        <v>527775</v>
      </c>
      <c r="J10" s="66">
        <v>470</v>
      </c>
      <c r="K10" s="66">
        <v>1331025</v>
      </c>
      <c r="L10" s="66">
        <v>1046</v>
      </c>
      <c r="M10" s="66">
        <v>7224060</v>
      </c>
      <c r="N10" s="66">
        <v>5386</v>
      </c>
      <c r="O10" s="66">
        <v>6172410</v>
      </c>
      <c r="P10" s="66">
        <v>4648</v>
      </c>
      <c r="Q10" s="60">
        <f aca="true" t="shared" si="5" ref="Q10:R13">+I10+K10+M10+O10</f>
        <v>15255270</v>
      </c>
      <c r="R10" s="60">
        <f t="shared" si="5"/>
        <v>11550</v>
      </c>
      <c r="S10" s="61" t="e">
        <f t="shared" si="1"/>
        <v>#VALUE!</v>
      </c>
      <c r="T10" s="61">
        <f t="shared" si="2"/>
        <v>1320.8025974025975</v>
      </c>
      <c r="U10" s="62">
        <v>34842727</v>
      </c>
      <c r="V10" s="63">
        <f t="shared" si="3"/>
        <v>-0.562167737330089</v>
      </c>
      <c r="W10" s="67">
        <v>178586861</v>
      </c>
      <c r="X10" s="68">
        <v>137685</v>
      </c>
      <c r="Y10" s="61">
        <f t="shared" si="4"/>
        <v>1297.068387987072</v>
      </c>
    </row>
    <row r="11" spans="1:25" ht="30" customHeight="1">
      <c r="A11" s="40">
        <v>8</v>
      </c>
      <c r="B11" s="41"/>
      <c r="C11" s="55" t="s">
        <v>32</v>
      </c>
      <c r="D11" s="56">
        <v>41578</v>
      </c>
      <c r="E11" s="57" t="s">
        <v>25</v>
      </c>
      <c r="F11" s="58" t="s">
        <v>33</v>
      </c>
      <c r="G11" s="58" t="s">
        <v>23</v>
      </c>
      <c r="H11" s="58">
        <v>2</v>
      </c>
      <c r="I11" s="65">
        <v>428383</v>
      </c>
      <c r="J11" s="66">
        <v>331</v>
      </c>
      <c r="K11" s="66">
        <v>1232755</v>
      </c>
      <c r="L11" s="66">
        <v>908</v>
      </c>
      <c r="M11" s="66">
        <v>6595684</v>
      </c>
      <c r="N11" s="66">
        <v>4987</v>
      </c>
      <c r="O11" s="66">
        <v>5954510</v>
      </c>
      <c r="P11" s="66">
        <v>4527</v>
      </c>
      <c r="Q11" s="60">
        <f t="shared" si="5"/>
        <v>14211332</v>
      </c>
      <c r="R11" s="60">
        <f t="shared" si="5"/>
        <v>10753</v>
      </c>
      <c r="S11" s="61" t="e">
        <f t="shared" si="1"/>
        <v>#VALUE!</v>
      </c>
      <c r="T11" s="61">
        <f t="shared" si="2"/>
        <v>1321.6155491490747</v>
      </c>
      <c r="U11" s="62">
        <v>28599674</v>
      </c>
      <c r="V11" s="63">
        <f t="shared" si="3"/>
        <v>-0.5030946156938711</v>
      </c>
      <c r="W11" s="67">
        <v>44922636</v>
      </c>
      <c r="X11" s="68">
        <v>33826</v>
      </c>
      <c r="Y11" s="61">
        <f t="shared" si="4"/>
        <v>1328.0504937030687</v>
      </c>
    </row>
    <row r="12" spans="1:25" ht="30" customHeight="1">
      <c r="A12" s="40">
        <v>9</v>
      </c>
      <c r="B12" s="41"/>
      <c r="C12" s="55" t="s">
        <v>36</v>
      </c>
      <c r="D12" s="56">
        <v>41564</v>
      </c>
      <c r="E12" s="57" t="s">
        <v>37</v>
      </c>
      <c r="F12" s="58">
        <v>48</v>
      </c>
      <c r="G12" s="58">
        <v>49</v>
      </c>
      <c r="H12" s="58">
        <v>4</v>
      </c>
      <c r="I12" s="69">
        <v>686505</v>
      </c>
      <c r="J12" s="69">
        <v>546</v>
      </c>
      <c r="K12" s="69">
        <v>1410075</v>
      </c>
      <c r="L12" s="69">
        <v>1040</v>
      </c>
      <c r="M12" s="69">
        <v>2644930</v>
      </c>
      <c r="N12" s="69">
        <v>1927</v>
      </c>
      <c r="O12" s="69">
        <v>1920172</v>
      </c>
      <c r="P12" s="69">
        <v>1382</v>
      </c>
      <c r="Q12" s="60">
        <f t="shared" si="5"/>
        <v>6661682</v>
      </c>
      <c r="R12" s="60">
        <f t="shared" si="5"/>
        <v>4895</v>
      </c>
      <c r="S12" s="61">
        <f t="shared" si="1"/>
        <v>99.89795918367346</v>
      </c>
      <c r="T12" s="61">
        <f t="shared" si="2"/>
        <v>1360.9156281920327</v>
      </c>
      <c r="U12" s="62">
        <v>11021568</v>
      </c>
      <c r="V12" s="63">
        <f t="shared" si="3"/>
        <v>-0.39557765283487795</v>
      </c>
      <c r="W12" s="48">
        <v>85467670</v>
      </c>
      <c r="X12" s="48">
        <v>70928</v>
      </c>
      <c r="Y12" s="61">
        <f t="shared" si="4"/>
        <v>1204.9919636814798</v>
      </c>
    </row>
    <row r="13" spans="1:25" ht="30" customHeight="1">
      <c r="A13" s="40">
        <v>10</v>
      </c>
      <c r="B13" s="41"/>
      <c r="C13" s="55" t="s">
        <v>38</v>
      </c>
      <c r="D13" s="56">
        <v>41508</v>
      </c>
      <c r="E13" s="57" t="s">
        <v>25</v>
      </c>
      <c r="F13" s="58" t="s">
        <v>39</v>
      </c>
      <c r="G13" s="58" t="s">
        <v>23</v>
      </c>
      <c r="H13" s="58">
        <v>12</v>
      </c>
      <c r="I13" s="65">
        <v>305620</v>
      </c>
      <c r="J13" s="66">
        <v>256</v>
      </c>
      <c r="K13" s="66">
        <v>827265</v>
      </c>
      <c r="L13" s="66">
        <v>608</v>
      </c>
      <c r="M13" s="66">
        <v>2059390</v>
      </c>
      <c r="N13" s="66">
        <v>1462</v>
      </c>
      <c r="O13" s="66">
        <v>1150180</v>
      </c>
      <c r="P13" s="66">
        <v>812</v>
      </c>
      <c r="Q13" s="60">
        <f t="shared" si="5"/>
        <v>4342455</v>
      </c>
      <c r="R13" s="60">
        <f t="shared" si="5"/>
        <v>3138</v>
      </c>
      <c r="S13" s="61" t="e">
        <f t="shared" si="1"/>
        <v>#VALUE!</v>
      </c>
      <c r="T13" s="61">
        <f t="shared" si="2"/>
        <v>1383.8288718929255</v>
      </c>
      <c r="U13" s="70">
        <v>6298390</v>
      </c>
      <c r="V13" s="63">
        <f t="shared" si="3"/>
        <v>-0.3105452345758202</v>
      </c>
      <c r="W13" s="67">
        <v>348969011</v>
      </c>
      <c r="X13" s="68">
        <v>279102</v>
      </c>
      <c r="Y13" s="61">
        <f t="shared" si="4"/>
        <v>1250.3278765469256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5" t="s">
        <v>17</v>
      </c>
      <c r="C15" s="76"/>
      <c r="D15" s="76"/>
      <c r="E15" s="77"/>
      <c r="F15" s="23"/>
      <c r="G15" s="23">
        <f>SUM(G4:G14)</f>
        <v>49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191208685</v>
      </c>
      <c r="R15" s="27">
        <f>SUM(R4:R14)</f>
        <v>139449</v>
      </c>
      <c r="S15" s="28">
        <f>R15/G15</f>
        <v>2845.8979591836733</v>
      </c>
      <c r="T15" s="49">
        <f>Q15/R15</f>
        <v>1371.1728660657302</v>
      </c>
      <c r="U15" s="54">
        <v>223387197</v>
      </c>
      <c r="V15" s="38">
        <f>IF(U15&lt;&gt;0,-(U15-Q15)/U15,"")</f>
        <v>-0.1440481479339212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2" t="s">
        <v>19</v>
      </c>
      <c r="V16" s="72"/>
      <c r="W16" s="72"/>
      <c r="X16" s="72"/>
      <c r="Y16" s="72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3"/>
      <c r="V17" s="73"/>
      <c r="W17" s="73"/>
      <c r="X17" s="73"/>
      <c r="Y17" s="73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3"/>
      <c r="V18" s="73"/>
      <c r="W18" s="73"/>
      <c r="X18" s="73"/>
      <c r="Y18" s="73"/>
    </row>
  </sheetData>
  <sheetProtection/>
  <mergeCells count="15"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Bolek</cp:lastModifiedBy>
  <cp:lastPrinted>2008-10-22T07:58:06Z</cp:lastPrinted>
  <dcterms:created xsi:type="dcterms:W3CDTF">2006-04-04T07:29:08Z</dcterms:created>
  <dcterms:modified xsi:type="dcterms:W3CDTF">2013-11-12T13:26:50Z</dcterms:modified>
  <cp:category/>
  <cp:version/>
  <cp:contentType/>
  <cp:contentStatus/>
</cp:coreProperties>
</file>