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2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<sst xmlns="http://schemas.openxmlformats.org/spreadsheetml/2006/main" count="66" uniqueCount="43">
  <si>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</si>
  <si>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</si>
  <si>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</si>
  <si>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</si>
  <si>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</si>
  <si>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</si>
  <si>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</si>
  <si>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</si>
  <si>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</si>
  <si>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</si>
  <si>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</si>
  <si>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</si>
  <si>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</si>
  <si>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</si>
  <si>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</si>
  <si>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</si>
  <si>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</si>
  <si>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</si>
  <si>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</si>
  <si>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</si>
  <si>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</si>
  <si>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Hobbit: The Desolation of Smaug</t>
  </si>
  <si>
    <t>Forum Hungary</t>
  </si>
  <si>
    <t>43+58+1+1</t>
  </si>
  <si>
    <t>n/a</t>
  </si>
  <si>
    <t>47 Ronin</t>
  </si>
  <si>
    <t>UIP</t>
  </si>
  <si>
    <t>27+45+4</t>
  </si>
  <si>
    <t>The Wolf of Wall Street</t>
  </si>
  <si>
    <t>Pro Video</t>
  </si>
  <si>
    <t>Frozen</t>
  </si>
  <si>
    <t>32+47+1</t>
  </si>
  <si>
    <t>Delivery Man</t>
  </si>
  <si>
    <t>The Secret Life of Walter Mitty</t>
  </si>
  <si>
    <t>InterCom</t>
  </si>
  <si>
    <t>Coming Out (local)</t>
  </si>
  <si>
    <t>Hungaricom</t>
  </si>
  <si>
    <t>Free Birds</t>
  </si>
  <si>
    <t>Big Bang Media</t>
  </si>
  <si>
    <t>Walking with Dinasaurs 3D</t>
  </si>
  <si>
    <t>27+49</t>
  </si>
  <si>
    <t>Philomena</t>
  </si>
  <si>
    <t>Mozinet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</si>
</sst>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5" borderId="26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26-29 DECEMBER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U7" sqref="U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1" t="s">
        <v>3</v>
      </c>
      <c r="G2" s="81" t="s">
        <v>4</v>
      </c>
      <c r="H2" s="81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2"/>
    </row>
    <row r="3" spans="1:25" ht="30" customHeight="1">
      <c r="A3" s="13"/>
      <c r="B3" s="14"/>
      <c r="C3" s="77"/>
      <c r="D3" s="79"/>
      <c r="E3" s="80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41620</v>
      </c>
      <c r="E4" s="57" t="s">
        <v>22</v>
      </c>
      <c r="F4" s="58" t="s">
        <v>23</v>
      </c>
      <c r="G4" s="58" t="s">
        <v>24</v>
      </c>
      <c r="H4" s="58">
        <v>3</v>
      </c>
      <c r="I4" s="59">
        <v>16705458</v>
      </c>
      <c r="J4" s="59">
        <v>10889</v>
      </c>
      <c r="K4" s="59">
        <v>25947512</v>
      </c>
      <c r="L4" s="59">
        <v>17208</v>
      </c>
      <c r="M4" s="59">
        <v>26343089</v>
      </c>
      <c r="N4" s="59">
        <v>17351</v>
      </c>
      <c r="O4" s="59">
        <v>24963382</v>
      </c>
      <c r="P4" s="59">
        <v>16337</v>
      </c>
      <c r="Q4" s="60">
        <f aca="true" t="shared" si="0" ref="Q4:R6">+I4+K4+M4+O4</f>
        <v>93959441</v>
      </c>
      <c r="R4" s="60">
        <f t="shared" si="0"/>
        <v>61785</v>
      </c>
      <c r="S4" s="61" t="e">
        <f aca="true" t="shared" si="1" ref="S4:S11">IF(Q4&lt;&gt;0,R4/G4,"")</f>
        <v>#VALUE!</v>
      </c>
      <c r="T4" s="61">
        <f aca="true" t="shared" si="2" ref="T4:T11">IF(Q4&lt;&gt;0,Q4/R4,"")</f>
        <v>1520.748417900785</v>
      </c>
      <c r="U4" s="62">
        <v>84802860</v>
      </c>
      <c r="V4" s="63">
        <f aca="true" t="shared" si="3" ref="V4:V11">IF(U4&lt;&gt;0,-(U4-Q4)/U4,"")</f>
        <v>0.10797490792173754</v>
      </c>
      <c r="W4" s="48">
        <v>400589576</v>
      </c>
      <c r="X4" s="48">
        <v>274462</v>
      </c>
      <c r="Y4" s="61">
        <f aca="true" t="shared" si="4" ref="Y4:Y11">W4/X4</f>
        <v>1459.5447675816688</v>
      </c>
    </row>
    <row r="5" spans="1:25" ht="30" customHeight="1">
      <c r="A5" s="40">
        <v>2</v>
      </c>
      <c r="B5" s="41"/>
      <c r="C5" s="55" t="s">
        <v>25</v>
      </c>
      <c r="D5" s="56">
        <v>41634</v>
      </c>
      <c r="E5" s="57" t="s">
        <v>26</v>
      </c>
      <c r="F5" s="58" t="s">
        <v>27</v>
      </c>
      <c r="G5" s="58">
        <v>48</v>
      </c>
      <c r="H5" s="58">
        <v>1</v>
      </c>
      <c r="I5" s="59">
        <v>21350198</v>
      </c>
      <c r="J5" s="59">
        <v>14601</v>
      </c>
      <c r="K5" s="59">
        <v>23519146</v>
      </c>
      <c r="L5" s="59">
        <v>16278</v>
      </c>
      <c r="M5" s="59">
        <v>23679752</v>
      </c>
      <c r="N5" s="59">
        <v>16266</v>
      </c>
      <c r="O5" s="59">
        <v>22233297</v>
      </c>
      <c r="P5" s="59">
        <v>15274</v>
      </c>
      <c r="Q5" s="60">
        <f t="shared" si="0"/>
        <v>90782393</v>
      </c>
      <c r="R5" s="60">
        <f t="shared" si="0"/>
        <v>62419</v>
      </c>
      <c r="S5" s="61">
        <f t="shared" si="1"/>
        <v>1300.3958333333333</v>
      </c>
      <c r="T5" s="61">
        <f t="shared" si="2"/>
        <v>1454.403194540124</v>
      </c>
      <c r="U5" s="62">
        <v>0</v>
      </c>
      <c r="V5" s="63">
        <f t="shared" si="3"/>
      </c>
      <c r="W5" s="48">
        <v>90782393</v>
      </c>
      <c r="X5" s="48">
        <v>62419</v>
      </c>
      <c r="Y5" s="61">
        <f t="shared" si="4"/>
        <v>1454.403194540124</v>
      </c>
    </row>
    <row r="6" spans="1:25" ht="30" customHeight="1">
      <c r="A6" s="40">
        <v>3</v>
      </c>
      <c r="B6" s="41"/>
      <c r="C6" s="55" t="s">
        <v>28</v>
      </c>
      <c r="D6" s="56">
        <v>41634</v>
      </c>
      <c r="E6" s="57" t="s">
        <v>29</v>
      </c>
      <c r="F6" s="58">
        <v>32</v>
      </c>
      <c r="G6" s="58" t="s">
        <v>24</v>
      </c>
      <c r="H6" s="58">
        <v>1</v>
      </c>
      <c r="I6" s="64">
        <v>13636898</v>
      </c>
      <c r="J6" s="64">
        <v>10007</v>
      </c>
      <c r="K6" s="64">
        <v>18309659</v>
      </c>
      <c r="L6" s="64">
        <v>13503</v>
      </c>
      <c r="M6" s="64">
        <v>21133006</v>
      </c>
      <c r="N6" s="64">
        <v>15354</v>
      </c>
      <c r="O6" s="64">
        <v>22617434</v>
      </c>
      <c r="P6" s="64">
        <v>16434</v>
      </c>
      <c r="Q6" s="60">
        <f t="shared" si="0"/>
        <v>75696997</v>
      </c>
      <c r="R6" s="60">
        <f t="shared" si="0"/>
        <v>55298</v>
      </c>
      <c r="S6" s="61" t="e">
        <f t="shared" si="1"/>
        <v>#VALUE!</v>
      </c>
      <c r="T6" s="61">
        <f t="shared" si="2"/>
        <v>1368.8921299142826</v>
      </c>
      <c r="U6" s="62">
        <v>0</v>
      </c>
      <c r="V6" s="63">
        <f t="shared" si="3"/>
      </c>
      <c r="W6" s="65">
        <v>75696997</v>
      </c>
      <c r="X6" s="65">
        <v>55298</v>
      </c>
      <c r="Y6" s="61">
        <f t="shared" si="4"/>
        <v>1368.8921299142826</v>
      </c>
    </row>
    <row r="7" spans="1:25" ht="30" customHeight="1">
      <c r="A7" s="40">
        <v>4</v>
      </c>
      <c r="B7" s="41"/>
      <c r="C7" s="55" t="s">
        <v>30</v>
      </c>
      <c r="D7" s="56">
        <v>41613</v>
      </c>
      <c r="E7" s="57" t="s">
        <v>22</v>
      </c>
      <c r="F7" s="58" t="s">
        <v>31</v>
      </c>
      <c r="G7" s="58" t="s">
        <v>24</v>
      </c>
      <c r="H7" s="58">
        <v>4</v>
      </c>
      <c r="I7" s="59">
        <v>10705254</v>
      </c>
      <c r="J7" s="59">
        <v>7597</v>
      </c>
      <c r="K7" s="59">
        <v>20168115</v>
      </c>
      <c r="L7" s="59">
        <v>14647</v>
      </c>
      <c r="M7" s="59">
        <v>22022683</v>
      </c>
      <c r="N7" s="59">
        <v>16177</v>
      </c>
      <c r="O7" s="59">
        <v>21520278</v>
      </c>
      <c r="P7" s="59">
        <v>15811</v>
      </c>
      <c r="Q7" s="60">
        <f aca="true" t="shared" si="5" ref="Q7:R10">+I7+K7+M7+O7</f>
        <v>74416330</v>
      </c>
      <c r="R7" s="60">
        <f t="shared" si="5"/>
        <v>54232</v>
      </c>
      <c r="S7" s="61" t="e">
        <f t="shared" si="1"/>
        <v>#VALUE!</v>
      </c>
      <c r="T7" s="61">
        <f t="shared" si="2"/>
        <v>1372.184872400059</v>
      </c>
      <c r="U7" s="62">
        <v>42284448</v>
      </c>
      <c r="V7" s="63">
        <f t="shared" si="3"/>
        <v>0.759898343712563</v>
      </c>
      <c r="W7" s="48">
        <v>303442503</v>
      </c>
      <c r="X7" s="48">
        <v>230309</v>
      </c>
      <c r="Y7" s="61">
        <f t="shared" si="4"/>
        <v>1317.5451371852598</v>
      </c>
    </row>
    <row r="8" spans="1:25" ht="30" customHeight="1">
      <c r="A8" s="40">
        <v>5</v>
      </c>
      <c r="B8" s="41"/>
      <c r="C8" s="55" t="s">
        <v>32</v>
      </c>
      <c r="D8" s="56">
        <v>41627</v>
      </c>
      <c r="E8" s="57" t="s">
        <v>29</v>
      </c>
      <c r="F8" s="58">
        <v>32</v>
      </c>
      <c r="G8" s="58" t="s">
        <v>24</v>
      </c>
      <c r="H8" s="58">
        <v>2</v>
      </c>
      <c r="I8" s="64">
        <v>5933065</v>
      </c>
      <c r="J8" s="64">
        <v>4449</v>
      </c>
      <c r="K8" s="64">
        <v>7863670</v>
      </c>
      <c r="L8" s="64">
        <v>5954</v>
      </c>
      <c r="M8" s="64">
        <v>9102115</v>
      </c>
      <c r="N8" s="64">
        <v>6771</v>
      </c>
      <c r="O8" s="64">
        <v>8773675</v>
      </c>
      <c r="P8" s="64">
        <v>6508</v>
      </c>
      <c r="Q8" s="60">
        <f t="shared" si="5"/>
        <v>31672525</v>
      </c>
      <c r="R8" s="60">
        <f t="shared" si="5"/>
        <v>23682</v>
      </c>
      <c r="S8" s="61" t="e">
        <f t="shared" si="1"/>
        <v>#VALUE!</v>
      </c>
      <c r="T8" s="61">
        <f t="shared" si="2"/>
        <v>1337.4092137488387</v>
      </c>
      <c r="U8" s="62">
        <v>21847710</v>
      </c>
      <c r="V8" s="63">
        <f t="shared" si="3"/>
        <v>0.4496954143020024</v>
      </c>
      <c r="W8" s="65">
        <v>75696997</v>
      </c>
      <c r="X8" s="65">
        <v>55298</v>
      </c>
      <c r="Y8" s="61">
        <f t="shared" si="4"/>
        <v>1368.8921299142826</v>
      </c>
    </row>
    <row r="9" spans="1:25" ht="30.75" customHeight="1">
      <c r="A9" s="40">
        <v>6</v>
      </c>
      <c r="B9" s="41"/>
      <c r="C9" s="55" t="s">
        <v>33</v>
      </c>
      <c r="D9" s="56">
        <v>41634</v>
      </c>
      <c r="E9" s="57" t="s">
        <v>34</v>
      </c>
      <c r="F9" s="58">
        <v>34</v>
      </c>
      <c r="G9" s="58" t="s">
        <v>24</v>
      </c>
      <c r="H9" s="58">
        <v>1</v>
      </c>
      <c r="I9" s="66">
        <v>5609649</v>
      </c>
      <c r="J9" s="66">
        <v>4235</v>
      </c>
      <c r="K9" s="66">
        <v>7380755</v>
      </c>
      <c r="L9" s="66">
        <v>5564</v>
      </c>
      <c r="M9" s="66">
        <v>8030298</v>
      </c>
      <c r="N9" s="66">
        <v>5971</v>
      </c>
      <c r="O9" s="66">
        <v>8376929</v>
      </c>
      <c r="P9" s="66">
        <v>6201</v>
      </c>
      <c r="Q9" s="60">
        <f t="shared" si="5"/>
        <v>29397631</v>
      </c>
      <c r="R9" s="60">
        <f t="shared" si="5"/>
        <v>21971</v>
      </c>
      <c r="S9" s="61" t="e">
        <f t="shared" si="1"/>
        <v>#VALUE!</v>
      </c>
      <c r="T9" s="61">
        <f t="shared" si="2"/>
        <v>1338.0197077966411</v>
      </c>
      <c r="U9" s="62">
        <v>0</v>
      </c>
      <c r="V9" s="63">
        <f t="shared" si="3"/>
      </c>
      <c r="W9" s="67">
        <v>29998646</v>
      </c>
      <c r="X9" s="67">
        <v>22461</v>
      </c>
      <c r="Y9" s="61">
        <f t="shared" si="4"/>
        <v>1335.588175058991</v>
      </c>
    </row>
    <row r="10" spans="1:25" ht="30" customHeight="1">
      <c r="A10" s="40">
        <v>7</v>
      </c>
      <c r="B10" s="41"/>
      <c r="C10" s="55" t="s">
        <v>39</v>
      </c>
      <c r="D10" s="56">
        <v>41627</v>
      </c>
      <c r="E10" s="57" t="s">
        <v>34</v>
      </c>
      <c r="F10" s="58" t="s">
        <v>40</v>
      </c>
      <c r="G10" s="58" t="s">
        <v>24</v>
      </c>
      <c r="H10" s="58">
        <v>2</v>
      </c>
      <c r="I10" s="66">
        <v>3432225</v>
      </c>
      <c r="J10" s="66">
        <v>2522</v>
      </c>
      <c r="K10" s="66">
        <v>5922045</v>
      </c>
      <c r="L10" s="66">
        <v>4396</v>
      </c>
      <c r="M10" s="66">
        <v>6616805</v>
      </c>
      <c r="N10" s="66">
        <v>4897</v>
      </c>
      <c r="O10" s="66">
        <v>7168255</v>
      </c>
      <c r="P10" s="66">
        <v>5339</v>
      </c>
      <c r="Q10" s="60">
        <f t="shared" si="5"/>
        <v>23139330</v>
      </c>
      <c r="R10" s="60">
        <f t="shared" si="5"/>
        <v>17154</v>
      </c>
      <c r="S10" s="61" t="e">
        <f t="shared" si="1"/>
        <v>#VALUE!</v>
      </c>
      <c r="T10" s="61">
        <f t="shared" si="2"/>
        <v>1348.917453655124</v>
      </c>
      <c r="U10" s="62">
        <v>10351066</v>
      </c>
      <c r="V10" s="63">
        <f t="shared" si="3"/>
        <v>1.2354538170271545</v>
      </c>
      <c r="W10" s="67">
        <v>40061696</v>
      </c>
      <c r="X10" s="67">
        <v>29804</v>
      </c>
      <c r="Y10" s="61">
        <f t="shared" si="4"/>
        <v>1344.1717890216078</v>
      </c>
    </row>
    <row r="11" spans="1:25" ht="30" customHeight="1">
      <c r="A11" s="40">
        <v>8</v>
      </c>
      <c r="B11" s="41"/>
      <c r="C11" s="55" t="s">
        <v>35</v>
      </c>
      <c r="D11" s="56">
        <v>41613</v>
      </c>
      <c r="E11" s="57" t="s">
        <v>36</v>
      </c>
      <c r="F11" s="58">
        <v>57</v>
      </c>
      <c r="G11" s="58" t="s">
        <v>24</v>
      </c>
      <c r="H11" s="58">
        <v>4</v>
      </c>
      <c r="I11" s="68">
        <v>4162198</v>
      </c>
      <c r="J11" s="68">
        <v>2980</v>
      </c>
      <c r="K11" s="68">
        <v>5598591</v>
      </c>
      <c r="L11" s="68">
        <v>4073</v>
      </c>
      <c r="M11" s="68">
        <v>6254093</v>
      </c>
      <c r="N11" s="68">
        <v>4514</v>
      </c>
      <c r="O11" s="68">
        <v>5464681</v>
      </c>
      <c r="P11" s="68">
        <v>3929</v>
      </c>
      <c r="Q11" s="60">
        <f>+I11+K11+M11+O11</f>
        <v>21479563</v>
      </c>
      <c r="R11" s="60">
        <f>+J11+L11+N11+P11</f>
        <v>15496</v>
      </c>
      <c r="S11" s="61" t="e">
        <f t="shared" si="1"/>
        <v>#VALUE!</v>
      </c>
      <c r="T11" s="61">
        <f t="shared" si="2"/>
        <v>1386.135970573051</v>
      </c>
      <c r="U11" s="62">
        <v>16448811</v>
      </c>
      <c r="V11" s="63">
        <f t="shared" si="3"/>
        <v>0.30584289648656066</v>
      </c>
      <c r="W11" s="67">
        <v>117566457</v>
      </c>
      <c r="X11" s="67">
        <v>89418</v>
      </c>
      <c r="Y11" s="61">
        <f t="shared" si="4"/>
        <v>1314.7963161779508</v>
      </c>
    </row>
    <row r="12" spans="1:25" ht="30" customHeight="1">
      <c r="A12" s="40">
        <v>9</v>
      </c>
      <c r="B12" s="41"/>
      <c r="C12" s="55" t="s">
        <v>37</v>
      </c>
      <c r="D12" s="56">
        <v>41634</v>
      </c>
      <c r="E12" s="57" t="s">
        <v>38</v>
      </c>
      <c r="F12" s="58">
        <v>31</v>
      </c>
      <c r="G12" s="58" t="s">
        <v>24</v>
      </c>
      <c r="H12" s="58">
        <v>1</v>
      </c>
      <c r="I12" s="59">
        <v>2228050</v>
      </c>
      <c r="J12" s="59">
        <v>1727</v>
      </c>
      <c r="K12" s="59">
        <v>4009140</v>
      </c>
      <c r="L12" s="59">
        <v>3087</v>
      </c>
      <c r="M12" s="59">
        <v>5009120</v>
      </c>
      <c r="N12" s="59">
        <v>3663</v>
      </c>
      <c r="O12" s="59">
        <v>5203205</v>
      </c>
      <c r="P12" s="59">
        <v>3750</v>
      </c>
      <c r="Q12" s="60">
        <f>+I12+K12+M12+O12</f>
        <v>16449515</v>
      </c>
      <c r="R12" s="60">
        <f>+J12+L12+N12+P12</f>
        <v>12227</v>
      </c>
      <c r="S12" s="61" t="e">
        <f>IF(Q12&lt;&gt;0,R12/G12,"")</f>
        <v>#VALUE!</v>
      </c>
      <c r="T12" s="61">
        <f>IF(Q12&lt;&gt;0,Q12/R12,"")</f>
        <v>1345.3435020855484</v>
      </c>
      <c r="U12" s="62">
        <v>0</v>
      </c>
      <c r="V12" s="63">
        <f>IF(U12&lt;&gt;0,-(U12-Q12)/U12,"")</f>
      </c>
      <c r="W12" s="48">
        <v>16449515</v>
      </c>
      <c r="X12" s="48">
        <v>12227</v>
      </c>
      <c r="Y12" s="61">
        <f>W12/X12</f>
        <v>1345.3435020855484</v>
      </c>
    </row>
    <row r="13" spans="1:25" ht="30" customHeight="1">
      <c r="A13" s="40">
        <v>10</v>
      </c>
      <c r="B13" s="41"/>
      <c r="C13" s="55" t="s">
        <v>41</v>
      </c>
      <c r="D13" s="56">
        <v>41634</v>
      </c>
      <c r="E13" s="57" t="s">
        <v>42</v>
      </c>
      <c r="F13" s="58">
        <v>19</v>
      </c>
      <c r="G13" s="58" t="s">
        <v>24</v>
      </c>
      <c r="H13" s="58">
        <v>1</v>
      </c>
      <c r="I13" s="59"/>
      <c r="J13" s="59"/>
      <c r="K13" s="59"/>
      <c r="L13" s="59"/>
      <c r="M13" s="59"/>
      <c r="N13" s="59"/>
      <c r="O13" s="59"/>
      <c r="P13" s="59"/>
      <c r="Q13" s="60">
        <v>6201457</v>
      </c>
      <c r="R13" s="60">
        <v>5030</v>
      </c>
      <c r="S13" s="61" t="e">
        <f>IF(Q13&lt;&gt;0,R13/G13,"")</f>
        <v>#VALUE!</v>
      </c>
      <c r="T13" s="61">
        <f>IF(Q13&lt;&gt;0,Q13/R13,"")</f>
        <v>1232.8940357852882</v>
      </c>
      <c r="U13" s="48">
        <v>0</v>
      </c>
      <c r="V13" s="63">
        <f>IF(U13&lt;&gt;0,-(U13-Q13)/U13,"")</f>
      </c>
      <c r="W13" s="60">
        <v>6201457</v>
      </c>
      <c r="X13" s="60">
        <v>5030</v>
      </c>
      <c r="Y13" s="61">
        <f>W13/X13</f>
        <v>1232.8940357852882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48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463195182</v>
      </c>
      <c r="R15" s="27">
        <f>SUM(R4:R14)</f>
        <v>329294</v>
      </c>
      <c r="S15" s="28">
        <f>R15/G15</f>
        <v>6860.291666666667</v>
      </c>
      <c r="T15" s="49">
        <f>Q15/R15</f>
        <v>1406.6311016902828</v>
      </c>
      <c r="U15" s="54">
        <v>199069853</v>
      </c>
      <c r="V15" s="38">
        <f>IF(U15&lt;&gt;0,-(U15-Q15)/U15,"")</f>
        <v>1.3267972273029207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Pataki Andrea</cp:lastModifiedBy>
  <cp:lastPrinted>2008-10-22T07:58:06Z</cp:lastPrinted>
  <dcterms:created xsi:type="dcterms:W3CDTF">2006-04-04T07:29:08Z</dcterms:created>
  <dcterms:modified xsi:type="dcterms:W3CDTF">2013-12-30T18:27:16Z</dcterms:modified>
  <cp:category/>
  <cp:version/>
  <cp:contentType/>
  <cp:contentStatus/>
</cp:coreProperties>
</file>