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<sst xmlns="http://schemas.openxmlformats.org/spreadsheetml/2006/main" count="65" uniqueCount="41">
  <si>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</si>
  <si>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</si>
  <si>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</si>
  <si>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</si>
  <si>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</si>
  <si>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</si>
  <si>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</si>
  <si>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</si>
  <si>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</si>
  <si>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</si>
  <si>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</si>
  <si>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</si>
  <si>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</si>
  <si>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</si>
  <si>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</si>
  <si>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</si>
  <si>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</si>
  <si>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</si>
  <si>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</si>
  <si>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</si>
  <si>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</si>
  <si>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Love and Other Drugs</t>
  </si>
  <si>
    <t>InterCom</t>
  </si>
  <si>
    <t>n/a</t>
  </si>
  <si>
    <t>Üvegtigris 3 (local)</t>
  </si>
  <si>
    <t>Szuez Film</t>
  </si>
  <si>
    <t>Little Fockers</t>
  </si>
  <si>
    <t>UIP</t>
  </si>
  <si>
    <t>29+1</t>
  </si>
  <si>
    <t>The Tourist</t>
  </si>
  <si>
    <t>Tangled</t>
  </si>
  <si>
    <t>Forum Hungary</t>
  </si>
  <si>
    <t>TRON: Legacy</t>
  </si>
  <si>
    <t>The Chronicles of Narnia: The Voyage of the Dawn Treader</t>
  </si>
  <si>
    <t>23-21-2</t>
  </si>
  <si>
    <t>Harry Potter and the Deathly Hallows Part I.</t>
  </si>
  <si>
    <t>45+2+1</t>
  </si>
  <si>
    <t>Piranha 3D</t>
  </si>
  <si>
    <t>Budapest Film</t>
  </si>
  <si>
    <t>Megamind</t>
  </si>
  <si>
    <t>18+18+2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</si>
</sst>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4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373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9354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JANUARY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8.421875" style="0" customWidth="1"/>
    <col min="4" max="4" width="13.14062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1" t="s">
        <v>3</v>
      </c>
      <c r="G2" s="71" t="s">
        <v>4</v>
      </c>
      <c r="H2" s="71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5"/>
    </row>
    <row r="3" spans="1:25" ht="30" customHeight="1">
      <c r="A3" s="13"/>
      <c r="B3" s="14"/>
      <c r="C3" s="80"/>
      <c r="D3" s="82"/>
      <c r="E3" s="83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40549</v>
      </c>
      <c r="E4" s="57" t="s">
        <v>22</v>
      </c>
      <c r="F4" s="58">
        <v>27</v>
      </c>
      <c r="G4" s="58" t="s">
        <v>23</v>
      </c>
      <c r="H4" s="58">
        <v>1</v>
      </c>
      <c r="I4" s="59">
        <v>3835750</v>
      </c>
      <c r="J4" s="59">
        <v>3310</v>
      </c>
      <c r="K4" s="59">
        <v>7638820</v>
      </c>
      <c r="L4" s="59">
        <v>6522</v>
      </c>
      <c r="M4" s="59">
        <v>13912250</v>
      </c>
      <c r="N4" s="59">
        <v>11688</v>
      </c>
      <c r="O4" s="59">
        <v>7590220</v>
      </c>
      <c r="P4" s="59">
        <v>6284</v>
      </c>
      <c r="Q4" s="60">
        <f>+I4+K4+M4+O4</f>
        <v>32977040</v>
      </c>
      <c r="R4" s="60">
        <f>+J4+L4+N4+P4</f>
        <v>27804</v>
      </c>
      <c r="S4" s="61" t="e">
        <f>IF(Q4&lt;&gt;0,R4/G4,"")</f>
        <v>#VALUE!</v>
      </c>
      <c r="T4" s="61">
        <f>IF(Q4&lt;&gt;0,Q4/R4,"")</f>
        <v>1186.0538052078837</v>
      </c>
      <c r="U4" s="62">
        <v>0</v>
      </c>
      <c r="V4" s="63">
        <f>IF(U4&lt;&gt;0,-(U4-Q4)/U4,"")</f>
      </c>
      <c r="W4" s="64">
        <v>32977040</v>
      </c>
      <c r="X4" s="64">
        <v>27804</v>
      </c>
      <c r="Y4" s="50">
        <f>W4/X4</f>
        <v>1186.0538052078837</v>
      </c>
    </row>
    <row r="5" spans="1:25" ht="30" customHeight="1">
      <c r="A5" s="40">
        <v>2</v>
      </c>
      <c r="B5" s="41"/>
      <c r="C5" s="65" t="s">
        <v>24</v>
      </c>
      <c r="D5" s="56">
        <v>40528</v>
      </c>
      <c r="E5" s="57" t="s">
        <v>25</v>
      </c>
      <c r="F5" s="58">
        <v>42</v>
      </c>
      <c r="G5" s="58" t="s">
        <v>23</v>
      </c>
      <c r="H5" s="58">
        <v>4</v>
      </c>
      <c r="I5" s="66"/>
      <c r="J5" s="66"/>
      <c r="K5" s="67"/>
      <c r="L5" s="67"/>
      <c r="M5" s="67"/>
      <c r="N5" s="67"/>
      <c r="O5" s="67"/>
      <c r="P5" s="67"/>
      <c r="Q5" s="60">
        <v>28567415</v>
      </c>
      <c r="R5" s="60">
        <v>24277</v>
      </c>
      <c r="S5" s="61" t="e">
        <f>IF(Q5&lt;&gt;0,R5/G5,"")</f>
        <v>#VALUE!</v>
      </c>
      <c r="T5" s="61">
        <f>IF(Q5&lt;&gt;0,Q5/R5,"")</f>
        <v>1176.7275610660295</v>
      </c>
      <c r="U5" s="62">
        <v>34223870</v>
      </c>
      <c r="V5" s="63">
        <f>IF(U5&lt;&gt;0,-(U5-Q5)/U5,"")</f>
        <v>-0.16527806469578105</v>
      </c>
      <c r="W5" s="48">
        <v>247766341</v>
      </c>
      <c r="X5" s="48">
        <v>227222</v>
      </c>
      <c r="Y5" s="50">
        <f>W5/X5</f>
        <v>1090.4152810907394</v>
      </c>
    </row>
    <row r="6" spans="1:25" ht="30" customHeight="1">
      <c r="A6" s="40">
        <v>3</v>
      </c>
      <c r="B6" s="41"/>
      <c r="C6" s="55" t="s">
        <v>26</v>
      </c>
      <c r="D6" s="56">
        <v>40535</v>
      </c>
      <c r="E6" s="57" t="s">
        <v>27</v>
      </c>
      <c r="F6" s="58" t="s">
        <v>28</v>
      </c>
      <c r="G6" s="58">
        <v>30</v>
      </c>
      <c r="H6" s="58">
        <v>3</v>
      </c>
      <c r="I6" s="67">
        <v>2395150</v>
      </c>
      <c r="J6" s="67">
        <v>2058</v>
      </c>
      <c r="K6" s="67">
        <v>4580670</v>
      </c>
      <c r="L6" s="67">
        <v>4032</v>
      </c>
      <c r="M6" s="67">
        <v>11175675</v>
      </c>
      <c r="N6" s="67">
        <v>9555</v>
      </c>
      <c r="O6" s="67">
        <v>5824670</v>
      </c>
      <c r="P6" s="67">
        <v>4889</v>
      </c>
      <c r="Q6" s="60">
        <f>+I6+K6+M6+O6</f>
        <v>23976165</v>
      </c>
      <c r="R6" s="60">
        <f>+J6+L6+N6+P6</f>
        <v>20534</v>
      </c>
      <c r="S6" s="61">
        <f>IF(Q6&lt;&gt;0,R6/G6,"")</f>
        <v>684.4666666666667</v>
      </c>
      <c r="T6" s="61">
        <f>IF(Q6&lt;&gt;0,Q6/R6,"")</f>
        <v>1167.6324632317132</v>
      </c>
      <c r="U6" s="62">
        <v>37132115</v>
      </c>
      <c r="V6" s="63">
        <f>IF(U6&lt;&gt;0,-(U6-Q6)/U6,"")</f>
        <v>-0.3543011218186737</v>
      </c>
      <c r="W6" s="48">
        <v>159431940</v>
      </c>
      <c r="X6" s="48">
        <v>140934</v>
      </c>
      <c r="Y6" s="50">
        <f>W6/X6</f>
        <v>1131.2525011707608</v>
      </c>
    </row>
    <row r="7" spans="1:25" ht="30" customHeight="1">
      <c r="A7" s="40">
        <v>4</v>
      </c>
      <c r="B7" s="41"/>
      <c r="C7" s="55" t="s">
        <v>29</v>
      </c>
      <c r="D7" s="56">
        <v>40541</v>
      </c>
      <c r="E7" s="57" t="s">
        <v>22</v>
      </c>
      <c r="F7" s="58">
        <v>25</v>
      </c>
      <c r="G7" s="58" t="s">
        <v>23</v>
      </c>
      <c r="H7" s="58">
        <v>2</v>
      </c>
      <c r="I7" s="59">
        <v>2885145</v>
      </c>
      <c r="J7" s="59">
        <v>2399</v>
      </c>
      <c r="K7" s="59">
        <v>5275490</v>
      </c>
      <c r="L7" s="59">
        <v>4352</v>
      </c>
      <c r="M7" s="59">
        <v>9730190</v>
      </c>
      <c r="N7" s="59">
        <v>7939</v>
      </c>
      <c r="O7" s="59">
        <v>5411985</v>
      </c>
      <c r="P7" s="59">
        <v>4395</v>
      </c>
      <c r="Q7" s="60">
        <f aca="true" t="shared" si="0" ref="Q7:R13">+I7+K7+M7+O7</f>
        <v>23302810</v>
      </c>
      <c r="R7" s="60">
        <f t="shared" si="0"/>
        <v>19085</v>
      </c>
      <c r="S7" s="61" t="e">
        <f aca="true" t="shared" si="1" ref="S7:S13">IF(Q7&lt;&gt;0,R7/G7,"")</f>
        <v>#VALUE!</v>
      </c>
      <c r="T7" s="61">
        <f aca="true" t="shared" si="2" ref="T7:T13">IF(Q7&lt;&gt;0,Q7/R7,"")</f>
        <v>1221.001309929264</v>
      </c>
      <c r="U7" s="62">
        <v>33156175</v>
      </c>
      <c r="V7" s="63">
        <f aca="true" t="shared" si="3" ref="V7:V13">IF(U7&lt;&gt;0,-(U7-Q7)/U7,"")</f>
        <v>-0.29718038947496206</v>
      </c>
      <c r="W7" s="64">
        <v>76075120</v>
      </c>
      <c r="X7" s="64">
        <v>63994</v>
      </c>
      <c r="Y7" s="50">
        <f aca="true" t="shared" si="4" ref="Y7:Y13">W7/X7</f>
        <v>1188.7851986123699</v>
      </c>
    </row>
    <row r="8" spans="1:25" ht="30" customHeight="1">
      <c r="A8" s="40">
        <v>5</v>
      </c>
      <c r="B8" s="41"/>
      <c r="C8" s="65" t="s">
        <v>30</v>
      </c>
      <c r="D8" s="56">
        <v>40514</v>
      </c>
      <c r="E8" s="57" t="s">
        <v>31</v>
      </c>
      <c r="F8" s="58">
        <v>47</v>
      </c>
      <c r="G8" s="58" t="s">
        <v>23</v>
      </c>
      <c r="H8" s="58">
        <v>6</v>
      </c>
      <c r="I8" s="67">
        <v>1159590</v>
      </c>
      <c r="J8" s="67">
        <v>875</v>
      </c>
      <c r="K8" s="67">
        <v>2026700</v>
      </c>
      <c r="L8" s="67">
        <v>1577</v>
      </c>
      <c r="M8" s="67">
        <v>9374740</v>
      </c>
      <c r="N8" s="67">
        <v>7179</v>
      </c>
      <c r="O8" s="67">
        <v>7625750</v>
      </c>
      <c r="P8" s="67">
        <v>5772</v>
      </c>
      <c r="Q8" s="60">
        <f t="shared" si="0"/>
        <v>20186780</v>
      </c>
      <c r="R8" s="60">
        <f t="shared" si="0"/>
        <v>15403</v>
      </c>
      <c r="S8" s="61" t="e">
        <f t="shared" si="1"/>
        <v>#VALUE!</v>
      </c>
      <c r="T8" s="61">
        <f t="shared" si="2"/>
        <v>1310.5745633967408</v>
      </c>
      <c r="U8" s="62">
        <v>30505445</v>
      </c>
      <c r="V8" s="63">
        <f t="shared" si="3"/>
        <v>-0.33825649814320036</v>
      </c>
      <c r="W8" s="48">
        <v>268722615</v>
      </c>
      <c r="X8" s="48">
        <v>211271</v>
      </c>
      <c r="Y8" s="50">
        <f t="shared" si="4"/>
        <v>1271.933275272044</v>
      </c>
    </row>
    <row r="9" spans="1:25" ht="30" customHeight="1">
      <c r="A9" s="40">
        <v>6</v>
      </c>
      <c r="B9" s="41"/>
      <c r="C9" s="65" t="s">
        <v>32</v>
      </c>
      <c r="D9" s="56">
        <v>40528</v>
      </c>
      <c r="E9" s="57" t="s">
        <v>31</v>
      </c>
      <c r="F9" s="58">
        <v>47</v>
      </c>
      <c r="G9" s="58" t="s">
        <v>23</v>
      </c>
      <c r="H9" s="58">
        <v>4</v>
      </c>
      <c r="I9" s="67">
        <v>1911620</v>
      </c>
      <c r="J9" s="67">
        <v>1269</v>
      </c>
      <c r="K9" s="67">
        <v>3602830</v>
      </c>
      <c r="L9" s="67">
        <v>2405</v>
      </c>
      <c r="M9" s="67">
        <v>8651500</v>
      </c>
      <c r="N9" s="67">
        <v>5846</v>
      </c>
      <c r="O9" s="67">
        <v>4746180</v>
      </c>
      <c r="P9" s="67">
        <v>3105</v>
      </c>
      <c r="Q9" s="60">
        <f t="shared" si="0"/>
        <v>18912130</v>
      </c>
      <c r="R9" s="60">
        <f t="shared" si="0"/>
        <v>12625</v>
      </c>
      <c r="S9" s="61" t="e">
        <f t="shared" si="1"/>
        <v>#VALUE!</v>
      </c>
      <c r="T9" s="61">
        <f t="shared" si="2"/>
        <v>1497.990495049505</v>
      </c>
      <c r="U9" s="62">
        <v>23960435</v>
      </c>
      <c r="V9" s="63">
        <f t="shared" si="3"/>
        <v>-0.21069337847998168</v>
      </c>
      <c r="W9" s="48">
        <v>159372625</v>
      </c>
      <c r="X9" s="48">
        <v>109862</v>
      </c>
      <c r="Y9" s="50">
        <f t="shared" si="4"/>
        <v>1450.6619668311155</v>
      </c>
    </row>
    <row r="10" spans="1:25" ht="30" customHeight="1">
      <c r="A10" s="40">
        <v>7</v>
      </c>
      <c r="B10" s="41"/>
      <c r="C10" s="68" t="s">
        <v>33</v>
      </c>
      <c r="D10" s="56">
        <v>40521</v>
      </c>
      <c r="E10" s="57" t="s">
        <v>22</v>
      </c>
      <c r="F10" s="58" t="s">
        <v>34</v>
      </c>
      <c r="G10" s="58" t="s">
        <v>23</v>
      </c>
      <c r="H10" s="58">
        <v>5</v>
      </c>
      <c r="I10" s="59">
        <v>565690</v>
      </c>
      <c r="J10" s="59">
        <v>399</v>
      </c>
      <c r="K10" s="59">
        <v>1267360</v>
      </c>
      <c r="L10" s="59">
        <v>964</v>
      </c>
      <c r="M10" s="59">
        <v>4408020</v>
      </c>
      <c r="N10" s="59">
        <v>3227</v>
      </c>
      <c r="O10" s="59">
        <v>2890230</v>
      </c>
      <c r="P10" s="59">
        <v>2103</v>
      </c>
      <c r="Q10" s="60">
        <f t="shared" si="0"/>
        <v>9131300</v>
      </c>
      <c r="R10" s="60">
        <f t="shared" si="0"/>
        <v>6693</v>
      </c>
      <c r="S10" s="61" t="e">
        <f t="shared" si="1"/>
        <v>#VALUE!</v>
      </c>
      <c r="T10" s="61">
        <f t="shared" si="2"/>
        <v>1364.3059913342297</v>
      </c>
      <c r="U10" s="62">
        <v>15467340</v>
      </c>
      <c r="V10" s="63">
        <f t="shared" si="3"/>
        <v>-0.4096399251584306</v>
      </c>
      <c r="W10" s="64">
        <v>131846680</v>
      </c>
      <c r="X10" s="64">
        <v>100319</v>
      </c>
      <c r="Y10" s="50">
        <f t="shared" si="4"/>
        <v>1314.274265094349</v>
      </c>
    </row>
    <row r="11" spans="1:25" ht="30" customHeight="1">
      <c r="A11" s="40">
        <v>8</v>
      </c>
      <c r="B11" s="41"/>
      <c r="C11" s="55" t="s">
        <v>35</v>
      </c>
      <c r="D11" s="56">
        <v>40507</v>
      </c>
      <c r="E11" s="57" t="s">
        <v>22</v>
      </c>
      <c r="F11" s="58" t="s">
        <v>36</v>
      </c>
      <c r="G11" s="58" t="s">
        <v>23</v>
      </c>
      <c r="H11" s="58">
        <v>7</v>
      </c>
      <c r="I11" s="59">
        <v>746540</v>
      </c>
      <c r="J11" s="59">
        <v>644</v>
      </c>
      <c r="K11" s="59">
        <v>1456700</v>
      </c>
      <c r="L11" s="59">
        <v>1314</v>
      </c>
      <c r="M11" s="59">
        <v>3653535</v>
      </c>
      <c r="N11" s="59">
        <v>3254</v>
      </c>
      <c r="O11" s="59">
        <v>2115190</v>
      </c>
      <c r="P11" s="59">
        <v>1854</v>
      </c>
      <c r="Q11" s="60">
        <f t="shared" si="0"/>
        <v>7971965</v>
      </c>
      <c r="R11" s="60">
        <f t="shared" si="0"/>
        <v>7066</v>
      </c>
      <c r="S11" s="61" t="e">
        <f t="shared" si="1"/>
        <v>#VALUE!</v>
      </c>
      <c r="T11" s="61">
        <f t="shared" si="2"/>
        <v>1128.2146900651005</v>
      </c>
      <c r="U11" s="62">
        <v>12084670</v>
      </c>
      <c r="V11" s="63">
        <f t="shared" si="3"/>
        <v>-0.34032414621168805</v>
      </c>
      <c r="W11" s="64">
        <v>425522860</v>
      </c>
      <c r="X11" s="64">
        <v>390145</v>
      </c>
      <c r="Y11" s="50">
        <f t="shared" si="4"/>
        <v>1090.6787476451063</v>
      </c>
    </row>
    <row r="12" spans="1:25" ht="30" customHeight="1">
      <c r="A12" s="40">
        <v>9</v>
      </c>
      <c r="B12" s="41"/>
      <c r="C12" s="68" t="s">
        <v>37</v>
      </c>
      <c r="D12" s="56">
        <v>40549</v>
      </c>
      <c r="E12" s="57" t="s">
        <v>38</v>
      </c>
      <c r="F12" s="58">
        <v>22</v>
      </c>
      <c r="G12" s="58" t="s">
        <v>23</v>
      </c>
      <c r="H12" s="58">
        <v>1</v>
      </c>
      <c r="I12" s="69">
        <v>873900</v>
      </c>
      <c r="J12" s="69">
        <v>576</v>
      </c>
      <c r="K12" s="69">
        <v>1485780</v>
      </c>
      <c r="L12" s="69">
        <v>1009</v>
      </c>
      <c r="M12" s="69">
        <v>3444930</v>
      </c>
      <c r="N12" s="69">
        <v>2270</v>
      </c>
      <c r="O12" s="69">
        <v>1637640</v>
      </c>
      <c r="P12" s="69">
        <v>1056</v>
      </c>
      <c r="Q12" s="60">
        <f t="shared" si="0"/>
        <v>7442250</v>
      </c>
      <c r="R12" s="60">
        <f t="shared" si="0"/>
        <v>4911</v>
      </c>
      <c r="S12" s="61" t="e">
        <f t="shared" si="1"/>
        <v>#VALUE!</v>
      </c>
      <c r="T12" s="61">
        <f t="shared" si="2"/>
        <v>1515.4245571166769</v>
      </c>
      <c r="U12" s="62">
        <v>0</v>
      </c>
      <c r="V12" s="63">
        <f t="shared" si="3"/>
      </c>
      <c r="W12" s="48">
        <v>8741380</v>
      </c>
      <c r="X12" s="48">
        <v>5710</v>
      </c>
      <c r="Y12" s="50">
        <f t="shared" si="4"/>
        <v>1530.889667250438</v>
      </c>
    </row>
    <row r="13" spans="1:25" ht="30" customHeight="1">
      <c r="A13" s="40">
        <v>10</v>
      </c>
      <c r="B13" s="41"/>
      <c r="C13" s="55" t="s">
        <v>39</v>
      </c>
      <c r="D13" s="56">
        <v>40528</v>
      </c>
      <c r="E13" s="57" t="s">
        <v>27</v>
      </c>
      <c r="F13" s="58" t="s">
        <v>40</v>
      </c>
      <c r="G13" s="58">
        <v>38</v>
      </c>
      <c r="H13" s="58">
        <v>4</v>
      </c>
      <c r="I13" s="67">
        <v>257570</v>
      </c>
      <c r="J13" s="67">
        <v>192</v>
      </c>
      <c r="K13" s="67">
        <v>322090</v>
      </c>
      <c r="L13" s="67">
        <v>245</v>
      </c>
      <c r="M13" s="67">
        <v>2265870</v>
      </c>
      <c r="N13" s="67">
        <v>1666</v>
      </c>
      <c r="O13" s="67">
        <v>1978900</v>
      </c>
      <c r="P13" s="67">
        <v>1483</v>
      </c>
      <c r="Q13" s="60">
        <f t="shared" si="0"/>
        <v>4824430</v>
      </c>
      <c r="R13" s="60">
        <f t="shared" si="0"/>
        <v>3586</v>
      </c>
      <c r="S13" s="61">
        <f t="shared" si="1"/>
        <v>94.36842105263158</v>
      </c>
      <c r="T13" s="61">
        <f t="shared" si="2"/>
        <v>1345.351366424986</v>
      </c>
      <c r="U13" s="62">
        <v>9068990</v>
      </c>
      <c r="V13" s="63">
        <f t="shared" si="3"/>
        <v>-0.4680300672952556</v>
      </c>
      <c r="W13" s="48">
        <v>58475920</v>
      </c>
      <c r="X13" s="48">
        <v>43907</v>
      </c>
      <c r="Y13" s="50">
        <f t="shared" si="4"/>
        <v>1331.8131505226957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68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177292285</v>
      </c>
      <c r="R15" s="27">
        <f>SUM(R4:R14)</f>
        <v>141984</v>
      </c>
      <c r="S15" s="28">
        <f>R15/G15</f>
        <v>2088</v>
      </c>
      <c r="T15" s="49">
        <f>Q15/R15</f>
        <v>1248.6779144128916</v>
      </c>
      <c r="U15" s="39">
        <v>204917790</v>
      </c>
      <c r="V15" s="38">
        <f>IF(U15&lt;&gt;0,-(U15-Q15)/U15,"")</f>
        <v>-0.13481262412599707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2011-01-11T09:47:55Z</dcterms:modified>
  <cp:category/>
  <cp:version/>
  <cp:contentType/>
  <cp:contentStatus/>
</cp:coreProperties>
</file>