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<sst xmlns="http://schemas.openxmlformats.org/spreadsheetml/2006/main" count="63" uniqueCount="40">
  <si>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</si>
  <si>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</si>
  <si>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</si>
  <si>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</si>
  <si>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</si>
  <si>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</si>
  <si>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</si>
  <si>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</si>
  <si>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</si>
  <si>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</si>
  <si>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</si>
  <si>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</si>
  <si>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</si>
  <si>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</si>
  <si>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</si>
  <si>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</si>
  <si>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</si>
  <si>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</si>
  <si>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</si>
  <si>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</si>
  <si>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</si>
  <si>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Gulliver"s Travels</t>
  </si>
  <si>
    <t>InterCom</t>
  </si>
  <si>
    <t>16+22+1</t>
  </si>
  <si>
    <t>n/a</t>
  </si>
  <si>
    <t>The King's Speech</t>
  </si>
  <si>
    <t>Budapest Film</t>
  </si>
  <si>
    <t>The Dilemma</t>
  </si>
  <si>
    <t>UIP</t>
  </si>
  <si>
    <t>The Next Three Days</t>
  </si>
  <si>
    <t>Palace Pictures</t>
  </si>
  <si>
    <t>Tangled</t>
  </si>
  <si>
    <t>Forum Hungary</t>
  </si>
  <si>
    <t>Season of the Witch</t>
  </si>
  <si>
    <t>ProVideo</t>
  </si>
  <si>
    <t>From Paris with Love</t>
  </si>
  <si>
    <t>Love and Other Drugs</t>
  </si>
  <si>
    <t>Üvegtigris 3 (local)</t>
  </si>
  <si>
    <t>Szuez Film</t>
  </si>
  <si>
    <t>The Tourist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</si>
</sst>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171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34" fillId="0" borderId="0">
      <alignment/>
      <protection/>
    </xf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198" fontId="15" fillId="0" borderId="26" xfId="39" applyNumberFormat="1" applyFont="1" applyBorder="1" applyAlignment="1">
      <alignment/>
    </xf>
    <xf numFmtId="3" fontId="14" fillId="25" borderId="26" xfId="40" applyNumberFormat="1" applyFont="1" applyFill="1" applyBorder="1" applyAlignment="1">
      <alignment horizontal="right"/>
    </xf>
    <xf numFmtId="198" fontId="15" fillId="25" borderId="26" xfId="39" applyNumberFormat="1" applyFont="1" applyFill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0" borderId="26" xfId="0" applyNumberFormat="1" applyFont="1" applyBorder="1" applyAlignment="1">
      <alignment horizontal="right"/>
    </xf>
    <xf numFmtId="3" fontId="14" fillId="25" borderId="26" xfId="0" applyNumberFormat="1" applyFont="1" applyFill="1" applyBorder="1" applyAlignment="1">
      <alignment horizontal="right"/>
    </xf>
    <xf numFmtId="3" fontId="14" fillId="0" borderId="26" xfId="0" applyNumberFormat="1" applyFont="1" applyBorder="1" applyAlignment="1">
      <alignment horizontal="right" wrapText="1"/>
    </xf>
    <xf numFmtId="3" fontId="33" fillId="25" borderId="26" xfId="0" applyNumberFormat="1" applyFont="1" applyFill="1" applyBorder="1" applyAlignment="1">
      <alignment vertical="center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5" applyNumberFormat="1" applyFont="1" applyFill="1" applyBorder="1">
      <alignment/>
      <protection/>
    </xf>
    <xf numFmtId="0" fontId="14" fillId="0" borderId="26" xfId="0" applyFont="1" applyBorder="1" applyAlignment="1">
      <alignment horizontal="right" wrapText="1"/>
    </xf>
    <xf numFmtId="3" fontId="14" fillId="25" borderId="26" xfId="39" applyNumberFormat="1" applyFont="1" applyFill="1" applyBorder="1" applyAlignment="1">
      <alignment horizontal="right"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9640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52562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FEBRUARY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2.57421875" style="0" customWidth="1"/>
    <col min="4" max="4" width="14.28125" style="0" customWidth="1"/>
    <col min="5" max="5" width="16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28125" style="0" customWidth="1"/>
    <col min="15" max="15" width="11.57421875" style="0" customWidth="1"/>
    <col min="16" max="16" width="8.8515625" style="0" customWidth="1"/>
    <col min="17" max="17" width="13.14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85" t="s">
        <v>3</v>
      </c>
      <c r="G2" s="85" t="s">
        <v>4</v>
      </c>
      <c r="H2" s="85" t="s">
        <v>5</v>
      </c>
      <c r="I2" s="84" t="s">
        <v>18</v>
      </c>
      <c r="J2" s="84"/>
      <c r="K2" s="84" t="s">
        <v>6</v>
      </c>
      <c r="L2" s="84"/>
      <c r="M2" s="84" t="s">
        <v>7</v>
      </c>
      <c r="N2" s="84"/>
      <c r="O2" s="84" t="s">
        <v>8</v>
      </c>
      <c r="P2" s="84"/>
      <c r="Q2" s="84" t="s">
        <v>9</v>
      </c>
      <c r="R2" s="84"/>
      <c r="S2" s="84"/>
      <c r="T2" s="84"/>
      <c r="U2" s="84" t="s">
        <v>10</v>
      </c>
      <c r="V2" s="84"/>
      <c r="W2" s="84" t="s">
        <v>11</v>
      </c>
      <c r="X2" s="84"/>
      <c r="Y2" s="89"/>
    </row>
    <row r="3" spans="1:25" ht="30" customHeight="1">
      <c r="A3" s="13"/>
      <c r="B3" s="14"/>
      <c r="C3" s="80"/>
      <c r="D3" s="82"/>
      <c r="E3" s="83"/>
      <c r="F3" s="86"/>
      <c r="G3" s="86"/>
      <c r="H3" s="8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40577</v>
      </c>
      <c r="E4" s="57" t="s">
        <v>22</v>
      </c>
      <c r="F4" s="58" t="s">
        <v>23</v>
      </c>
      <c r="G4" s="58" t="s">
        <v>24</v>
      </c>
      <c r="H4" s="58">
        <v>1</v>
      </c>
      <c r="I4" s="59">
        <v>1840010</v>
      </c>
      <c r="J4" s="59">
        <v>1312</v>
      </c>
      <c r="K4" s="59">
        <v>4263300</v>
      </c>
      <c r="L4" s="59">
        <v>3049</v>
      </c>
      <c r="M4" s="59">
        <v>14799675</v>
      </c>
      <c r="N4" s="59">
        <v>10667</v>
      </c>
      <c r="O4" s="59">
        <v>9773420</v>
      </c>
      <c r="P4" s="59">
        <v>7007</v>
      </c>
      <c r="Q4" s="60">
        <f aca="true" t="shared" si="0" ref="Q4:R11">+I4+K4+M4+O4</f>
        <v>30676405</v>
      </c>
      <c r="R4" s="60">
        <f t="shared" si="0"/>
        <v>22035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1392.167233945995</v>
      </c>
      <c r="U4" s="62">
        <v>0</v>
      </c>
      <c r="V4" s="63">
        <f aca="true" t="shared" si="3" ref="V4:V13">IF(U4&lt;&gt;0,-(U4-Q4)/U4,"")</f>
      </c>
      <c r="W4" s="64">
        <v>30582555</v>
      </c>
      <c r="X4" s="64">
        <v>21928</v>
      </c>
      <c r="Y4" s="50">
        <f aca="true" t="shared" si="4" ref="Y4:Y13">W4/X4</f>
        <v>1394.680545421379</v>
      </c>
    </row>
    <row r="5" spans="1:25" ht="30" customHeight="1">
      <c r="A5" s="40">
        <v>2</v>
      </c>
      <c r="B5" s="41"/>
      <c r="C5" s="55" t="s">
        <v>25</v>
      </c>
      <c r="D5" s="56">
        <v>40577</v>
      </c>
      <c r="E5" s="57" t="s">
        <v>26</v>
      </c>
      <c r="F5" s="58">
        <v>8</v>
      </c>
      <c r="G5" s="58" t="s">
        <v>24</v>
      </c>
      <c r="H5" s="58">
        <v>1</v>
      </c>
      <c r="I5" s="65">
        <v>2076730</v>
      </c>
      <c r="J5" s="65">
        <v>1760</v>
      </c>
      <c r="K5" s="65">
        <v>3781980</v>
      </c>
      <c r="L5" s="65">
        <v>3093</v>
      </c>
      <c r="M5" s="65">
        <v>7060360</v>
      </c>
      <c r="N5" s="65">
        <v>5681</v>
      </c>
      <c r="O5" s="65">
        <v>5254530</v>
      </c>
      <c r="P5" s="65">
        <v>4291</v>
      </c>
      <c r="Q5" s="60">
        <f t="shared" si="0"/>
        <v>18173600</v>
      </c>
      <c r="R5" s="60">
        <f t="shared" si="0"/>
        <v>14825</v>
      </c>
      <c r="S5" s="61" t="e">
        <f t="shared" si="1"/>
        <v>#VALUE!</v>
      </c>
      <c r="T5" s="61">
        <f t="shared" si="2"/>
        <v>1225.87521079258</v>
      </c>
      <c r="U5" s="62">
        <v>0</v>
      </c>
      <c r="V5" s="63">
        <f t="shared" si="3"/>
      </c>
      <c r="W5" s="66">
        <v>19727890</v>
      </c>
      <c r="X5" s="66">
        <v>16167</v>
      </c>
      <c r="Y5" s="50">
        <f t="shared" si="4"/>
        <v>1220.256695738232</v>
      </c>
    </row>
    <row r="6" spans="1:25" ht="30" customHeight="1">
      <c r="A6" s="40">
        <v>3</v>
      </c>
      <c r="B6" s="41"/>
      <c r="C6" s="67" t="s">
        <v>27</v>
      </c>
      <c r="D6" s="56">
        <v>40570</v>
      </c>
      <c r="E6" s="57" t="s">
        <v>28</v>
      </c>
      <c r="F6" s="58">
        <v>28</v>
      </c>
      <c r="G6" s="58">
        <v>28</v>
      </c>
      <c r="H6" s="58">
        <v>2</v>
      </c>
      <c r="I6" s="68">
        <v>1821910</v>
      </c>
      <c r="J6" s="69">
        <v>1582</v>
      </c>
      <c r="K6" s="69">
        <v>3486250</v>
      </c>
      <c r="L6" s="69">
        <v>3025</v>
      </c>
      <c r="M6" s="69">
        <v>8115515</v>
      </c>
      <c r="N6" s="69">
        <v>6850</v>
      </c>
      <c r="O6" s="69">
        <v>4414300</v>
      </c>
      <c r="P6" s="69">
        <v>3691</v>
      </c>
      <c r="Q6" s="60">
        <f t="shared" si="0"/>
        <v>17837975</v>
      </c>
      <c r="R6" s="60">
        <f t="shared" si="0"/>
        <v>15148</v>
      </c>
      <c r="S6" s="61">
        <f t="shared" si="1"/>
        <v>541</v>
      </c>
      <c r="T6" s="61">
        <f t="shared" si="2"/>
        <v>1177.5795484552416</v>
      </c>
      <c r="U6" s="62">
        <v>27203455</v>
      </c>
      <c r="V6" s="63">
        <f t="shared" si="3"/>
        <v>-0.34427538707858985</v>
      </c>
      <c r="W6" s="48">
        <v>52184575</v>
      </c>
      <c r="X6" s="48">
        <v>44986</v>
      </c>
      <c r="Y6" s="50">
        <f t="shared" si="4"/>
        <v>1160.0181167474325</v>
      </c>
    </row>
    <row r="7" spans="1:25" ht="30" customHeight="1">
      <c r="A7" s="40">
        <v>4</v>
      </c>
      <c r="B7" s="41"/>
      <c r="C7" s="67" t="s">
        <v>29</v>
      </c>
      <c r="D7" s="56">
        <v>40563</v>
      </c>
      <c r="E7" s="57" t="s">
        <v>30</v>
      </c>
      <c r="F7" s="58">
        <v>20</v>
      </c>
      <c r="G7" s="58" t="s">
        <v>24</v>
      </c>
      <c r="H7" s="58">
        <v>3</v>
      </c>
      <c r="I7" s="68">
        <v>1013085</v>
      </c>
      <c r="J7" s="70">
        <v>814</v>
      </c>
      <c r="K7" s="68">
        <v>1771640</v>
      </c>
      <c r="L7" s="70">
        <v>1412</v>
      </c>
      <c r="M7" s="68">
        <v>3918020</v>
      </c>
      <c r="N7" s="70">
        <v>3076</v>
      </c>
      <c r="O7" s="68">
        <v>2360550</v>
      </c>
      <c r="P7" s="70">
        <v>1875</v>
      </c>
      <c r="Q7" s="60">
        <f t="shared" si="0"/>
        <v>9063295</v>
      </c>
      <c r="R7" s="60">
        <f t="shared" si="0"/>
        <v>7177</v>
      </c>
      <c r="S7" s="61" t="e">
        <f t="shared" si="1"/>
        <v>#VALUE!</v>
      </c>
      <c r="T7" s="61">
        <f t="shared" si="2"/>
        <v>1262.8249965166503</v>
      </c>
      <c r="U7" s="62">
        <v>12559800</v>
      </c>
      <c r="V7" s="63">
        <f t="shared" si="3"/>
        <v>-0.2783885889902705</v>
      </c>
      <c r="W7" s="48">
        <v>55548670</v>
      </c>
      <c r="X7" s="48">
        <v>45576</v>
      </c>
      <c r="Y7" s="50">
        <f t="shared" si="4"/>
        <v>1218.8140688081446</v>
      </c>
    </row>
    <row r="8" spans="1:25" ht="30" customHeight="1">
      <c r="A8" s="40">
        <v>5</v>
      </c>
      <c r="B8" s="41"/>
      <c r="C8" s="71" t="s">
        <v>31</v>
      </c>
      <c r="D8" s="56">
        <v>40514</v>
      </c>
      <c r="E8" s="57" t="s">
        <v>32</v>
      </c>
      <c r="F8" s="58">
        <v>47</v>
      </c>
      <c r="G8" s="58" t="s">
        <v>24</v>
      </c>
      <c r="H8" s="58">
        <v>10</v>
      </c>
      <c r="I8" s="69">
        <v>431170</v>
      </c>
      <c r="J8" s="69">
        <v>333</v>
      </c>
      <c r="K8" s="69">
        <v>686100</v>
      </c>
      <c r="L8" s="69">
        <v>492</v>
      </c>
      <c r="M8" s="69">
        <v>3640875</v>
      </c>
      <c r="N8" s="69">
        <v>2613</v>
      </c>
      <c r="O8" s="69">
        <v>3113900</v>
      </c>
      <c r="P8" s="69">
        <v>2304</v>
      </c>
      <c r="Q8" s="60">
        <f t="shared" si="0"/>
        <v>7872045</v>
      </c>
      <c r="R8" s="60">
        <f t="shared" si="0"/>
        <v>5742</v>
      </c>
      <c r="S8" s="61" t="e">
        <f t="shared" si="1"/>
        <v>#VALUE!</v>
      </c>
      <c r="T8" s="61">
        <f t="shared" si="2"/>
        <v>1370.9587251828632</v>
      </c>
      <c r="U8" s="62">
        <v>8932605</v>
      </c>
      <c r="V8" s="63">
        <f t="shared" si="3"/>
        <v>-0.11872908294948674</v>
      </c>
      <c r="W8" s="48">
        <v>322147924</v>
      </c>
      <c r="X8" s="48">
        <v>252498</v>
      </c>
      <c r="Y8" s="50">
        <f t="shared" si="4"/>
        <v>1275.843468067074</v>
      </c>
    </row>
    <row r="9" spans="1:25" ht="30" customHeight="1">
      <c r="A9" s="40">
        <v>6</v>
      </c>
      <c r="B9" s="41"/>
      <c r="C9" s="55" t="s">
        <v>33</v>
      </c>
      <c r="D9" s="56">
        <v>40570</v>
      </c>
      <c r="E9" s="57" t="s">
        <v>34</v>
      </c>
      <c r="F9" s="58">
        <v>20</v>
      </c>
      <c r="G9" s="58" t="s">
        <v>24</v>
      </c>
      <c r="H9" s="58">
        <v>2</v>
      </c>
      <c r="I9" s="72">
        <v>826910</v>
      </c>
      <c r="J9" s="72">
        <v>670</v>
      </c>
      <c r="K9" s="72">
        <v>1640805</v>
      </c>
      <c r="L9" s="72">
        <v>1349</v>
      </c>
      <c r="M9" s="72">
        <v>2914610</v>
      </c>
      <c r="N9" s="72">
        <v>2363</v>
      </c>
      <c r="O9" s="72">
        <v>1822725</v>
      </c>
      <c r="P9" s="72">
        <v>1452</v>
      </c>
      <c r="Q9" s="60">
        <f t="shared" si="0"/>
        <v>7205050</v>
      </c>
      <c r="R9" s="60">
        <f t="shared" si="0"/>
        <v>5834</v>
      </c>
      <c r="S9" s="61" t="e">
        <f t="shared" si="1"/>
        <v>#VALUE!</v>
      </c>
      <c r="T9" s="61">
        <f t="shared" si="2"/>
        <v>1235.01028453891</v>
      </c>
      <c r="U9" s="62">
        <v>10196123</v>
      </c>
      <c r="V9" s="63">
        <f t="shared" si="3"/>
        <v>-0.29335395424319616</v>
      </c>
      <c r="W9" s="73">
        <v>20750680</v>
      </c>
      <c r="X9" s="73">
        <v>17082</v>
      </c>
      <c r="Y9" s="50">
        <f t="shared" si="4"/>
        <v>1214.7687624399953</v>
      </c>
    </row>
    <row r="10" spans="1:25" ht="30" customHeight="1">
      <c r="A10" s="40">
        <v>7</v>
      </c>
      <c r="B10" s="41"/>
      <c r="C10" s="55" t="s">
        <v>35</v>
      </c>
      <c r="D10" s="56">
        <v>40577</v>
      </c>
      <c r="E10" s="57" t="s">
        <v>30</v>
      </c>
      <c r="F10" s="58">
        <v>15</v>
      </c>
      <c r="G10" s="58" t="s">
        <v>24</v>
      </c>
      <c r="H10" s="58">
        <v>1</v>
      </c>
      <c r="I10" s="68">
        <v>847880</v>
      </c>
      <c r="J10" s="74">
        <v>668</v>
      </c>
      <c r="K10" s="68">
        <v>1308250</v>
      </c>
      <c r="L10" s="70">
        <v>1031</v>
      </c>
      <c r="M10" s="68">
        <v>2434330</v>
      </c>
      <c r="N10" s="70">
        <v>1889</v>
      </c>
      <c r="O10" s="68">
        <v>1608570</v>
      </c>
      <c r="P10" s="70">
        <v>1270</v>
      </c>
      <c r="Q10" s="60">
        <f t="shared" si="0"/>
        <v>6199030</v>
      </c>
      <c r="R10" s="60">
        <f t="shared" si="0"/>
        <v>4858</v>
      </c>
      <c r="S10" s="61" t="e">
        <f t="shared" si="1"/>
        <v>#VALUE!</v>
      </c>
      <c r="T10" s="61">
        <f t="shared" si="2"/>
        <v>1276.045697818032</v>
      </c>
      <c r="U10" s="62">
        <v>0</v>
      </c>
      <c r="V10" s="63">
        <f t="shared" si="3"/>
      </c>
      <c r="W10" s="48">
        <v>6199030</v>
      </c>
      <c r="X10" s="48">
        <v>4858</v>
      </c>
      <c r="Y10" s="50">
        <f t="shared" si="4"/>
        <v>1276.045697818032</v>
      </c>
    </row>
    <row r="11" spans="1:25" ht="30" customHeight="1">
      <c r="A11" s="40">
        <v>8</v>
      </c>
      <c r="B11" s="41"/>
      <c r="C11" s="55" t="s">
        <v>36</v>
      </c>
      <c r="D11" s="56">
        <v>40549</v>
      </c>
      <c r="E11" s="57" t="s">
        <v>22</v>
      </c>
      <c r="F11" s="58">
        <v>27</v>
      </c>
      <c r="G11" s="58" t="s">
        <v>24</v>
      </c>
      <c r="H11" s="58">
        <v>5</v>
      </c>
      <c r="I11" s="59">
        <v>559590</v>
      </c>
      <c r="J11" s="59">
        <v>484</v>
      </c>
      <c r="K11" s="59">
        <v>1305915</v>
      </c>
      <c r="L11" s="59">
        <v>1129</v>
      </c>
      <c r="M11" s="59">
        <v>2501795</v>
      </c>
      <c r="N11" s="59">
        <v>2126</v>
      </c>
      <c r="O11" s="59">
        <v>1395520</v>
      </c>
      <c r="P11" s="59">
        <v>1154</v>
      </c>
      <c r="Q11" s="60">
        <f t="shared" si="0"/>
        <v>5762820</v>
      </c>
      <c r="R11" s="60">
        <f t="shared" si="0"/>
        <v>4893</v>
      </c>
      <c r="S11" s="61" t="e">
        <f t="shared" si="1"/>
        <v>#VALUE!</v>
      </c>
      <c r="T11" s="61">
        <f t="shared" si="2"/>
        <v>1177.7682403433475</v>
      </c>
      <c r="U11" s="62">
        <v>7398030</v>
      </c>
      <c r="V11" s="63">
        <f t="shared" si="3"/>
        <v>-0.22103316693768477</v>
      </c>
      <c r="W11" s="64">
        <v>102418430</v>
      </c>
      <c r="X11" s="64">
        <v>88911</v>
      </c>
      <c r="Y11" s="50">
        <f t="shared" si="4"/>
        <v>1151.9207972016961</v>
      </c>
    </row>
    <row r="12" spans="1:25" ht="30" customHeight="1">
      <c r="A12" s="40">
        <v>9</v>
      </c>
      <c r="B12" s="41"/>
      <c r="C12" s="71" t="s">
        <v>37</v>
      </c>
      <c r="D12" s="56">
        <v>40528</v>
      </c>
      <c r="E12" s="57" t="s">
        <v>38</v>
      </c>
      <c r="F12" s="58">
        <v>42</v>
      </c>
      <c r="G12" s="58" t="s">
        <v>24</v>
      </c>
      <c r="H12" s="58">
        <v>8</v>
      </c>
      <c r="I12" s="75"/>
      <c r="J12" s="75"/>
      <c r="K12" s="69"/>
      <c r="L12" s="69"/>
      <c r="M12" s="69"/>
      <c r="N12" s="69"/>
      <c r="O12" s="69"/>
      <c r="P12" s="69"/>
      <c r="Q12" s="60">
        <v>5559545</v>
      </c>
      <c r="R12" s="60">
        <v>4482</v>
      </c>
      <c r="S12" s="61" t="e">
        <f t="shared" si="1"/>
        <v>#VALUE!</v>
      </c>
      <c r="T12" s="61">
        <f t="shared" si="2"/>
        <v>1240.4161088799642</v>
      </c>
      <c r="U12" s="62">
        <v>7300790</v>
      </c>
      <c r="V12" s="63">
        <f t="shared" si="3"/>
        <v>-0.23850090195718546</v>
      </c>
      <c r="W12" s="48">
        <v>304931223</v>
      </c>
      <c r="X12" s="48">
        <v>277485</v>
      </c>
      <c r="Y12" s="50">
        <f t="shared" si="4"/>
        <v>1098.91065462998</v>
      </c>
    </row>
    <row r="13" spans="1:25" ht="30" customHeight="1">
      <c r="A13" s="40">
        <v>10</v>
      </c>
      <c r="B13" s="41"/>
      <c r="C13" s="55" t="s">
        <v>39</v>
      </c>
      <c r="D13" s="56">
        <v>40541</v>
      </c>
      <c r="E13" s="57" t="s">
        <v>22</v>
      </c>
      <c r="F13" s="58">
        <v>25</v>
      </c>
      <c r="G13" s="58" t="s">
        <v>24</v>
      </c>
      <c r="H13" s="58">
        <v>6</v>
      </c>
      <c r="I13" s="59">
        <v>398610</v>
      </c>
      <c r="J13" s="59">
        <v>343</v>
      </c>
      <c r="K13" s="59">
        <v>805200</v>
      </c>
      <c r="L13" s="59">
        <v>686</v>
      </c>
      <c r="M13" s="59">
        <v>1859605</v>
      </c>
      <c r="N13" s="59">
        <v>1542</v>
      </c>
      <c r="O13" s="59">
        <v>1064050</v>
      </c>
      <c r="P13" s="59">
        <v>869</v>
      </c>
      <c r="Q13" s="60">
        <f>+I13+K13+M13+O13</f>
        <v>4127465</v>
      </c>
      <c r="R13" s="60">
        <f>+J13+L13+N13+P13</f>
        <v>3440</v>
      </c>
      <c r="S13" s="61" t="e">
        <f t="shared" si="1"/>
        <v>#VALUE!</v>
      </c>
      <c r="T13" s="61">
        <f t="shared" si="2"/>
        <v>1199.844476744186</v>
      </c>
      <c r="U13" s="62">
        <v>6278035</v>
      </c>
      <c r="V13" s="63">
        <f t="shared" si="3"/>
        <v>-0.3425546369206288</v>
      </c>
      <c r="W13" s="64">
        <v>127259960</v>
      </c>
      <c r="X13" s="64">
        <v>107880</v>
      </c>
      <c r="Y13" s="50">
        <f t="shared" si="4"/>
        <v>1179.6436781609195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28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112477230</v>
      </c>
      <c r="R15" s="27">
        <f>SUM(R4:R14)</f>
        <v>88434</v>
      </c>
      <c r="S15" s="28">
        <f>R15/G15</f>
        <v>3158.3571428571427</v>
      </c>
      <c r="T15" s="49">
        <f>Q15/R15</f>
        <v>1271.8776714838184</v>
      </c>
      <c r="U15" s="39">
        <v>97740203</v>
      </c>
      <c r="V15" s="38">
        <f>IF(U15&lt;&gt;0,-(U15-Q15)/U15,"")</f>
        <v>0.1507775362406399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7" t="s">
        <v>19</v>
      </c>
      <c r="V16" s="87"/>
      <c r="W16" s="87"/>
      <c r="X16" s="87"/>
      <c r="Y16" s="8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8"/>
      <c r="V17" s="88"/>
      <c r="W17" s="88"/>
      <c r="X17" s="88"/>
      <c r="Y17" s="8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8"/>
      <c r="V18" s="88"/>
      <c r="W18" s="88"/>
      <c r="X18" s="88"/>
      <c r="Y18" s="88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2011-02-08T13:23:54Z</dcterms:modified>
  <cp:category/>
  <cp:version/>
  <cp:contentType/>
  <cp:contentStatus/>
</cp:coreProperties>
</file>