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<sst xmlns="http://schemas.openxmlformats.org/spreadsheetml/2006/main" count="67" uniqueCount="39">
  <si>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</si>
  <si>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</si>
  <si>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</si>
  <si>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</si>
  <si>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</si>
  <si>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</si>
  <si>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</si>
  <si>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</si>
  <si>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</si>
  <si>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</si>
  <si>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</si>
  <si>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</si>
  <si>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</si>
  <si>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</si>
  <si>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</si>
  <si>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</si>
  <si>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</si>
  <si>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</si>
  <si>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</si>
  <si>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</si>
  <si>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</si>
  <si>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Just Go With It</t>
  </si>
  <si>
    <t>InterCom</t>
  </si>
  <si>
    <t>28+2</t>
  </si>
  <si>
    <t>n/a</t>
  </si>
  <si>
    <t>Rango</t>
  </si>
  <si>
    <t>UIP</t>
  </si>
  <si>
    <t>31+1</t>
  </si>
  <si>
    <t>Big Mommas: Like Father, Like Son</t>
  </si>
  <si>
    <t>I Am Number Four</t>
  </si>
  <si>
    <t>Forum Hungary</t>
  </si>
  <si>
    <t>Hall Pass</t>
  </si>
  <si>
    <t>The Rite</t>
  </si>
  <si>
    <t>The King's Speech</t>
  </si>
  <si>
    <t>Budapest Film</t>
  </si>
  <si>
    <t>Mars Needs Moms</t>
  </si>
  <si>
    <t>Black Swan</t>
  </si>
  <si>
    <t>Drive Angry 3D</t>
  </si>
  <si>
    <t>11+26+2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</si>
</sst>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33" fillId="25" borderId="26" xfId="0" applyNumberFormat="1" applyFont="1" applyFill="1" applyBorder="1" applyAlignment="1">
      <alignment vertical="center"/>
    </xf>
    <xf numFmtId="3" fontId="14" fillId="25" borderId="26" xfId="39" applyNumberFormat="1" applyFont="1" applyFill="1" applyBorder="1" applyAlignment="1">
      <alignment horizontal="right"/>
    </xf>
    <xf numFmtId="3" fontId="15" fillId="25" borderId="28" xfId="39" applyNumberFormat="1" applyFont="1" applyFill="1" applyBorder="1" applyAlignment="1" applyProtection="1">
      <alignment horizontal="right"/>
      <protection/>
    </xf>
    <xf numFmtId="3" fontId="14" fillId="0" borderId="26" xfId="40" applyNumberFormat="1" applyFont="1" applyBorder="1" applyAlignment="1">
      <alignment horizontal="right"/>
    </xf>
    <xf numFmtId="3" fontId="15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 horizontal="right"/>
    </xf>
    <xf numFmtId="0" fontId="14" fillId="25" borderId="26" xfId="0" applyFont="1" applyFill="1" applyBorder="1" applyAlignment="1">
      <alignment vertical="center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24" borderId="31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154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7162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10-13 MARCH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A11" sqref="A1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6.00390625" style="0" customWidth="1"/>
    <col min="4" max="4" width="13.00390625" style="0" customWidth="1"/>
    <col min="5" max="5" width="18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8515625" style="0" customWidth="1"/>
    <col min="15" max="15" width="14.00390625" style="0" customWidth="1"/>
    <col min="16" max="16" width="8.8515625" style="0" customWidth="1"/>
    <col min="17" max="17" width="13.8515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84" t="s">
        <v>3</v>
      </c>
      <c r="G2" s="84" t="s">
        <v>4</v>
      </c>
      <c r="H2" s="84" t="s">
        <v>5</v>
      </c>
      <c r="I2" s="72" t="s">
        <v>18</v>
      </c>
      <c r="J2" s="72"/>
      <c r="K2" s="72" t="s">
        <v>6</v>
      </c>
      <c r="L2" s="72"/>
      <c r="M2" s="72" t="s">
        <v>7</v>
      </c>
      <c r="N2" s="72"/>
      <c r="O2" s="72" t="s">
        <v>8</v>
      </c>
      <c r="P2" s="72"/>
      <c r="Q2" s="72" t="s">
        <v>9</v>
      </c>
      <c r="R2" s="72"/>
      <c r="S2" s="72"/>
      <c r="T2" s="72"/>
      <c r="U2" s="72" t="s">
        <v>10</v>
      </c>
      <c r="V2" s="72"/>
      <c r="W2" s="72" t="s">
        <v>11</v>
      </c>
      <c r="X2" s="72"/>
      <c r="Y2" s="75"/>
    </row>
    <row r="3" spans="1:25" ht="30" customHeight="1">
      <c r="A3" s="13"/>
      <c r="B3" s="14"/>
      <c r="C3" s="80"/>
      <c r="D3" s="82"/>
      <c r="E3" s="83"/>
      <c r="F3" s="85"/>
      <c r="G3" s="85"/>
      <c r="H3" s="8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4" t="s">
        <v>21</v>
      </c>
      <c r="D4" s="55">
        <v>40247</v>
      </c>
      <c r="E4" s="56" t="s">
        <v>22</v>
      </c>
      <c r="F4" s="57" t="s">
        <v>23</v>
      </c>
      <c r="G4" s="57" t="s">
        <v>24</v>
      </c>
      <c r="H4" s="57">
        <v>1</v>
      </c>
      <c r="I4" s="58">
        <v>3807780</v>
      </c>
      <c r="J4" s="58">
        <v>3166</v>
      </c>
      <c r="K4" s="58">
        <v>6721330</v>
      </c>
      <c r="L4" s="58">
        <v>5737</v>
      </c>
      <c r="M4" s="58">
        <v>13000130</v>
      </c>
      <c r="N4" s="58">
        <v>10993</v>
      </c>
      <c r="O4" s="58">
        <v>15404870</v>
      </c>
      <c r="P4" s="58">
        <v>13037</v>
      </c>
      <c r="Q4" s="59">
        <f>+I4+K4+M4+O4</f>
        <v>38934110</v>
      </c>
      <c r="R4" s="59">
        <f>+J4+L4+N4+P4</f>
        <v>32933</v>
      </c>
      <c r="S4" s="60" t="e">
        <f>IF(Q4&lt;&gt;0,R4/G4,"")</f>
        <v>#VALUE!</v>
      </c>
      <c r="T4" s="60">
        <f>IF(Q4&lt;&gt;0,Q4/R4,"")</f>
        <v>1182.2217836212917</v>
      </c>
      <c r="U4" s="61">
        <v>0</v>
      </c>
      <c r="V4" s="62">
        <f>IF(U4&lt;&gt;0,-(U4-Q4)/U4,"")</f>
      </c>
      <c r="W4" s="63">
        <v>38934110</v>
      </c>
      <c r="X4" s="63">
        <v>32933</v>
      </c>
      <c r="Y4" s="60">
        <f>W4/X4</f>
        <v>1182.2217836212917</v>
      </c>
    </row>
    <row r="5" spans="1:25" ht="30" customHeight="1">
      <c r="A5" s="40">
        <v>2</v>
      </c>
      <c r="B5" s="41"/>
      <c r="C5" s="54" t="s">
        <v>25</v>
      </c>
      <c r="D5" s="55">
        <v>40605</v>
      </c>
      <c r="E5" s="56" t="s">
        <v>26</v>
      </c>
      <c r="F5" s="57" t="s">
        <v>27</v>
      </c>
      <c r="G5" s="57">
        <v>32</v>
      </c>
      <c r="H5" s="57">
        <v>2</v>
      </c>
      <c r="I5" s="64">
        <v>1565450</v>
      </c>
      <c r="J5" s="64">
        <v>1375</v>
      </c>
      <c r="K5" s="64">
        <v>2776400</v>
      </c>
      <c r="L5" s="64">
        <v>2485</v>
      </c>
      <c r="M5" s="64">
        <v>7975350</v>
      </c>
      <c r="N5" s="64">
        <v>7267</v>
      </c>
      <c r="O5" s="64">
        <v>8499220</v>
      </c>
      <c r="P5" s="64">
        <v>7592</v>
      </c>
      <c r="Q5" s="59">
        <f>+I5+K5+M5+O5</f>
        <v>20816420</v>
      </c>
      <c r="R5" s="59">
        <f>+J5+L5+N5+P5</f>
        <v>18719</v>
      </c>
      <c r="S5" s="60">
        <f>IF(Q5&lt;&gt;0,R5/G5,"")</f>
        <v>584.96875</v>
      </c>
      <c r="T5" s="60">
        <f>IF(Q5&lt;&gt;0,Q5/R5,"")</f>
        <v>1112.0476521181688</v>
      </c>
      <c r="U5" s="61">
        <v>38834585</v>
      </c>
      <c r="V5" s="62">
        <f>IF(U5&lt;&gt;0,-(U5-Q5)/U5,"")</f>
        <v>-0.46397212690698253</v>
      </c>
      <c r="W5" s="48">
        <v>66930790</v>
      </c>
      <c r="X5" s="48">
        <v>59710</v>
      </c>
      <c r="Y5" s="60">
        <f>W5/X5</f>
        <v>1120.9309998325239</v>
      </c>
    </row>
    <row r="6" spans="1:25" ht="30" customHeight="1">
      <c r="A6" s="40">
        <v>3</v>
      </c>
      <c r="B6" s="41"/>
      <c r="C6" s="54" t="s">
        <v>31</v>
      </c>
      <c r="D6" s="55">
        <v>40605</v>
      </c>
      <c r="E6" s="56" t="s">
        <v>22</v>
      </c>
      <c r="F6" s="57" t="s">
        <v>23</v>
      </c>
      <c r="G6" s="57" t="s">
        <v>24</v>
      </c>
      <c r="H6" s="57">
        <v>2</v>
      </c>
      <c r="I6" s="66">
        <v>1504970</v>
      </c>
      <c r="J6" s="66">
        <v>1272</v>
      </c>
      <c r="K6" s="66">
        <v>2730300</v>
      </c>
      <c r="L6" s="66">
        <v>2349</v>
      </c>
      <c r="M6" s="66">
        <v>4742340</v>
      </c>
      <c r="N6" s="66">
        <v>4021</v>
      </c>
      <c r="O6" s="66">
        <v>5077560</v>
      </c>
      <c r="P6" s="66">
        <v>4289</v>
      </c>
      <c r="Q6" s="67">
        <f aca="true" t="shared" si="0" ref="Q6:R10">+I6+K6+M6+O6</f>
        <v>14055170</v>
      </c>
      <c r="R6" s="59">
        <f t="shared" si="0"/>
        <v>11931</v>
      </c>
      <c r="S6" s="60" t="e">
        <f aca="true" t="shared" si="1" ref="S6:S11">IF(Q6&lt;&gt;0,R6/G6,"")</f>
        <v>#VALUE!</v>
      </c>
      <c r="T6" s="60">
        <f aca="true" t="shared" si="2" ref="T6:T11">IF(Q6&lt;&gt;0,Q6/R6,"")</f>
        <v>1178.0378845025564</v>
      </c>
      <c r="U6" s="61">
        <v>22395430</v>
      </c>
      <c r="V6" s="62">
        <f aca="true" t="shared" si="3" ref="V6:V11">IF(U6&lt;&gt;0,-(U6-Q6)/U6,"")</f>
        <v>-0.3724090138032625</v>
      </c>
      <c r="W6" s="63">
        <v>43158190</v>
      </c>
      <c r="X6" s="63">
        <v>41750</v>
      </c>
      <c r="Y6" s="60">
        <f aca="true" t="shared" si="4" ref="Y6:Y11">W6/X6</f>
        <v>1033.7291017964071</v>
      </c>
    </row>
    <row r="7" spans="1:25" ht="30" customHeight="1">
      <c r="A7" s="40">
        <v>4</v>
      </c>
      <c r="B7" s="41"/>
      <c r="C7" s="54" t="s">
        <v>32</v>
      </c>
      <c r="D7" s="55">
        <v>40247</v>
      </c>
      <c r="E7" s="56" t="s">
        <v>22</v>
      </c>
      <c r="F7" s="57">
        <v>16</v>
      </c>
      <c r="G7" s="57" t="s">
        <v>24</v>
      </c>
      <c r="H7" s="57">
        <v>1</v>
      </c>
      <c r="I7" s="66">
        <v>1780390</v>
      </c>
      <c r="J7" s="66">
        <v>1438</v>
      </c>
      <c r="K7" s="66">
        <v>2564580</v>
      </c>
      <c r="L7" s="66">
        <v>2095</v>
      </c>
      <c r="M7" s="66">
        <v>4086160</v>
      </c>
      <c r="N7" s="66">
        <v>3271</v>
      </c>
      <c r="O7" s="66">
        <v>4758880</v>
      </c>
      <c r="P7" s="66">
        <v>3812</v>
      </c>
      <c r="Q7" s="67">
        <f t="shared" si="0"/>
        <v>13190010</v>
      </c>
      <c r="R7" s="59">
        <f t="shared" si="0"/>
        <v>10616</v>
      </c>
      <c r="S7" s="60" t="e">
        <f t="shared" si="1"/>
        <v>#VALUE!</v>
      </c>
      <c r="T7" s="60">
        <f t="shared" si="2"/>
        <v>1242.465146948003</v>
      </c>
      <c r="U7" s="61">
        <v>0</v>
      </c>
      <c r="V7" s="62">
        <f t="shared" si="3"/>
      </c>
      <c r="W7" s="63">
        <v>13190010</v>
      </c>
      <c r="X7" s="63">
        <v>10616</v>
      </c>
      <c r="Y7" s="60">
        <f t="shared" si="4"/>
        <v>1242.465146948003</v>
      </c>
    </row>
    <row r="8" spans="1:25" ht="30" customHeight="1">
      <c r="A8" s="40">
        <v>5</v>
      </c>
      <c r="B8" s="41"/>
      <c r="C8" s="54" t="s">
        <v>33</v>
      </c>
      <c r="D8" s="55">
        <v>40577</v>
      </c>
      <c r="E8" s="56" t="s">
        <v>34</v>
      </c>
      <c r="F8" s="57">
        <v>12</v>
      </c>
      <c r="G8" s="57" t="s">
        <v>24</v>
      </c>
      <c r="H8" s="57">
        <v>6</v>
      </c>
      <c r="I8" s="68">
        <v>1288940</v>
      </c>
      <c r="J8" s="68">
        <v>1074</v>
      </c>
      <c r="K8" s="68">
        <v>2211210</v>
      </c>
      <c r="L8" s="68">
        <v>1842</v>
      </c>
      <c r="M8" s="68">
        <v>3926190</v>
      </c>
      <c r="N8" s="68">
        <v>3192</v>
      </c>
      <c r="O8" s="68">
        <v>4304530</v>
      </c>
      <c r="P8" s="68">
        <v>3466</v>
      </c>
      <c r="Q8" s="67">
        <f t="shared" si="0"/>
        <v>11730870</v>
      </c>
      <c r="R8" s="59">
        <f t="shared" si="0"/>
        <v>9574</v>
      </c>
      <c r="S8" s="60" t="e">
        <f t="shared" si="1"/>
        <v>#VALUE!</v>
      </c>
      <c r="T8" s="60">
        <f t="shared" si="2"/>
        <v>1225.2841027783581</v>
      </c>
      <c r="U8" s="61">
        <v>19130850</v>
      </c>
      <c r="V8" s="62">
        <f t="shared" si="3"/>
        <v>-0.38680874085573824</v>
      </c>
      <c r="W8" s="69">
        <v>128137340</v>
      </c>
      <c r="X8" s="69">
        <v>108295</v>
      </c>
      <c r="Y8" s="60">
        <f t="shared" si="4"/>
        <v>1183.224894962833</v>
      </c>
    </row>
    <row r="9" spans="1:25" ht="30" customHeight="1">
      <c r="A9" s="40">
        <v>6</v>
      </c>
      <c r="B9" s="41"/>
      <c r="C9" s="65" t="s">
        <v>35</v>
      </c>
      <c r="D9" s="55">
        <v>40247</v>
      </c>
      <c r="E9" s="56" t="s">
        <v>30</v>
      </c>
      <c r="F9" s="57">
        <v>40</v>
      </c>
      <c r="G9" s="57" t="s">
        <v>24</v>
      </c>
      <c r="H9" s="57">
        <v>1</v>
      </c>
      <c r="I9" s="70">
        <v>441800</v>
      </c>
      <c r="J9" s="70">
        <v>300</v>
      </c>
      <c r="K9" s="70">
        <v>1024510</v>
      </c>
      <c r="L9" s="70">
        <v>725</v>
      </c>
      <c r="M9" s="70">
        <v>3517960</v>
      </c>
      <c r="N9" s="70">
        <v>2480</v>
      </c>
      <c r="O9" s="70">
        <v>4279410</v>
      </c>
      <c r="P9" s="70">
        <v>2997</v>
      </c>
      <c r="Q9" s="67">
        <f t="shared" si="0"/>
        <v>9263680</v>
      </c>
      <c r="R9" s="59">
        <f t="shared" si="0"/>
        <v>6502</v>
      </c>
      <c r="S9" s="60" t="e">
        <f t="shared" si="1"/>
        <v>#VALUE!</v>
      </c>
      <c r="T9" s="60">
        <f t="shared" si="2"/>
        <v>1424.7431559520148</v>
      </c>
      <c r="U9" s="61">
        <v>0</v>
      </c>
      <c r="V9" s="62">
        <f t="shared" si="3"/>
      </c>
      <c r="W9" s="48">
        <v>9263680</v>
      </c>
      <c r="X9" s="48">
        <v>6502</v>
      </c>
      <c r="Y9" s="60">
        <f t="shared" si="4"/>
        <v>1424.7431559520148</v>
      </c>
    </row>
    <row r="10" spans="1:25" ht="30" customHeight="1">
      <c r="A10" s="40">
        <v>7</v>
      </c>
      <c r="B10" s="41"/>
      <c r="C10" s="71" t="s">
        <v>37</v>
      </c>
      <c r="D10" s="55">
        <v>40598</v>
      </c>
      <c r="E10" s="56" t="s">
        <v>22</v>
      </c>
      <c r="F10" s="57" t="s">
        <v>38</v>
      </c>
      <c r="G10" s="57" t="s">
        <v>24</v>
      </c>
      <c r="H10" s="57">
        <v>3</v>
      </c>
      <c r="I10" s="66">
        <v>776810</v>
      </c>
      <c r="J10" s="66">
        <v>530</v>
      </c>
      <c r="K10" s="66">
        <v>1486050</v>
      </c>
      <c r="L10" s="66">
        <v>1011</v>
      </c>
      <c r="M10" s="66">
        <v>3208340</v>
      </c>
      <c r="N10" s="66">
        <v>2129</v>
      </c>
      <c r="O10" s="66">
        <v>3744925</v>
      </c>
      <c r="P10" s="66">
        <v>2488</v>
      </c>
      <c r="Q10" s="67">
        <f t="shared" si="0"/>
        <v>9216125</v>
      </c>
      <c r="R10" s="59">
        <f t="shared" si="0"/>
        <v>6158</v>
      </c>
      <c r="S10" s="60" t="e">
        <f t="shared" si="1"/>
        <v>#VALUE!</v>
      </c>
      <c r="T10" s="60">
        <f t="shared" si="2"/>
        <v>1496.6101006820397</v>
      </c>
      <c r="U10" s="61">
        <v>18023375</v>
      </c>
      <c r="V10" s="62">
        <f t="shared" si="3"/>
        <v>-0.48865709113859085</v>
      </c>
      <c r="W10" s="63">
        <v>65106140</v>
      </c>
      <c r="X10" s="63">
        <v>43890</v>
      </c>
      <c r="Y10" s="60">
        <f t="shared" si="4"/>
        <v>1483.3934837092731</v>
      </c>
    </row>
    <row r="11" spans="1:25" ht="30" customHeight="1">
      <c r="A11" s="40">
        <v>8</v>
      </c>
      <c r="B11" s="41"/>
      <c r="C11" s="65" t="s">
        <v>36</v>
      </c>
      <c r="D11" s="55">
        <v>40591</v>
      </c>
      <c r="E11" s="56" t="s">
        <v>34</v>
      </c>
      <c r="F11" s="57">
        <v>13</v>
      </c>
      <c r="G11" s="57" t="s">
        <v>24</v>
      </c>
      <c r="H11" s="57">
        <v>4</v>
      </c>
      <c r="I11" s="68">
        <v>897940</v>
      </c>
      <c r="J11" s="68">
        <v>796</v>
      </c>
      <c r="K11" s="68">
        <v>1638485</v>
      </c>
      <c r="L11" s="68">
        <v>1384</v>
      </c>
      <c r="M11" s="68">
        <v>2296285</v>
      </c>
      <c r="N11" s="68">
        <v>1950</v>
      </c>
      <c r="O11" s="68">
        <v>2458730</v>
      </c>
      <c r="P11" s="68">
        <v>2058</v>
      </c>
      <c r="Q11" s="67">
        <f>+I11+K11+M11+O11</f>
        <v>7291440</v>
      </c>
      <c r="R11" s="59">
        <f>+J11+L11+N11+P11</f>
        <v>6188</v>
      </c>
      <c r="S11" s="60" t="e">
        <f t="shared" si="1"/>
        <v>#VALUE!</v>
      </c>
      <c r="T11" s="60">
        <f t="shared" si="2"/>
        <v>1178.3193277310925</v>
      </c>
      <c r="U11" s="61">
        <v>12417255</v>
      </c>
      <c r="V11" s="62">
        <f t="shared" si="3"/>
        <v>-0.41279775602578833</v>
      </c>
      <c r="W11" s="48">
        <v>64417310</v>
      </c>
      <c r="X11" s="48">
        <v>55282</v>
      </c>
      <c r="Y11" s="60">
        <f t="shared" si="4"/>
        <v>1165.2492673926413</v>
      </c>
    </row>
    <row r="12" spans="1:25" ht="30" customHeight="1">
      <c r="A12" s="40">
        <v>9</v>
      </c>
      <c r="B12" s="41"/>
      <c r="C12" s="65" t="s">
        <v>28</v>
      </c>
      <c r="D12" s="55">
        <v>40591</v>
      </c>
      <c r="E12" s="56" t="s">
        <v>22</v>
      </c>
      <c r="F12" s="57" t="s">
        <v>23</v>
      </c>
      <c r="G12" s="57" t="s">
        <v>24</v>
      </c>
      <c r="H12" s="57">
        <v>4</v>
      </c>
      <c r="I12" s="58">
        <v>122490</v>
      </c>
      <c r="J12" s="58">
        <v>137</v>
      </c>
      <c r="K12" s="58">
        <v>603080</v>
      </c>
      <c r="L12" s="58">
        <v>607</v>
      </c>
      <c r="M12" s="58">
        <v>1611780</v>
      </c>
      <c r="N12" s="58">
        <v>1503</v>
      </c>
      <c r="O12" s="58">
        <v>1893010</v>
      </c>
      <c r="P12" s="58">
        <v>1724</v>
      </c>
      <c r="Q12" s="59">
        <f>+I12+K12+M12+O12</f>
        <v>4230360</v>
      </c>
      <c r="R12" s="59">
        <f>+J12+L12+N12+P12</f>
        <v>3971</v>
      </c>
      <c r="S12" s="60" t="e">
        <f>IF(Q12&lt;&gt;0,R12/G12,"")</f>
        <v>#VALUE!</v>
      </c>
      <c r="T12" s="60">
        <f>IF(Q12&lt;&gt;0,Q12/R12,"")</f>
        <v>1065.3135230420548</v>
      </c>
      <c r="U12" s="61">
        <v>7963940</v>
      </c>
      <c r="V12" s="62">
        <f>IF(U12&lt;&gt;0,-(U12-Q12)/U12,"")</f>
        <v>-0.4688106640682878</v>
      </c>
      <c r="W12" s="63">
        <v>56137330</v>
      </c>
      <c r="X12" s="63">
        <v>50376</v>
      </c>
      <c r="Y12" s="60">
        <f>W12/X12</f>
        <v>1114.3665634429094</v>
      </c>
    </row>
    <row r="13" spans="1:25" ht="30" customHeight="1">
      <c r="A13" s="40">
        <v>10</v>
      </c>
      <c r="B13" s="41"/>
      <c r="C13" s="54" t="s">
        <v>29</v>
      </c>
      <c r="D13" s="55">
        <v>40219</v>
      </c>
      <c r="E13" s="56" t="s">
        <v>30</v>
      </c>
      <c r="F13" s="57">
        <v>22</v>
      </c>
      <c r="G13" s="57" t="s">
        <v>24</v>
      </c>
      <c r="H13" s="57">
        <v>5</v>
      </c>
      <c r="I13" s="64">
        <v>271130</v>
      </c>
      <c r="J13" s="64">
        <v>245</v>
      </c>
      <c r="K13" s="64">
        <v>570700</v>
      </c>
      <c r="L13" s="64">
        <v>513</v>
      </c>
      <c r="M13" s="64">
        <v>1213660</v>
      </c>
      <c r="N13" s="64">
        <v>1032</v>
      </c>
      <c r="O13" s="64">
        <v>1230880</v>
      </c>
      <c r="P13" s="64">
        <v>1029</v>
      </c>
      <c r="Q13" s="59">
        <f>+I13+K13+M13+O13</f>
        <v>3286370</v>
      </c>
      <c r="R13" s="59">
        <f>+J13+L13+N13+P13</f>
        <v>2819</v>
      </c>
      <c r="S13" s="60" t="e">
        <f>IF(Q13&lt;&gt;0,R13/G13,"")</f>
        <v>#VALUE!</v>
      </c>
      <c r="T13" s="60">
        <f>IF(Q13&lt;&gt;0,Q13/R13,"")</f>
        <v>1165.7928343384178</v>
      </c>
      <c r="U13" s="61">
        <v>5357810</v>
      </c>
      <c r="V13" s="62">
        <f>IF(U13&lt;&gt;0,-(U13-Q13)/U13,"")</f>
        <v>-0.38662065284136615</v>
      </c>
      <c r="W13" s="48">
        <v>45723510</v>
      </c>
      <c r="X13" s="48">
        <v>39574</v>
      </c>
      <c r="Y13" s="60">
        <f>W13/X13</f>
        <v>1155.3926820639815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32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132014555</v>
      </c>
      <c r="R15" s="27">
        <f>SUM(R4:R14)</f>
        <v>109411</v>
      </c>
      <c r="S15" s="28">
        <f>R15/G15</f>
        <v>3419.09375</v>
      </c>
      <c r="T15" s="49">
        <f>Q15/R15</f>
        <v>1206.5930756505288</v>
      </c>
      <c r="U15" s="39">
        <v>141884295</v>
      </c>
      <c r="V15" s="38">
        <f>IF(U15&lt;&gt;0,-(U15-Q15)/U15,"")</f>
        <v>-0.0695618919627433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2011-03-22T12:25:08Z</dcterms:modified>
  <cp:category/>
  <cp:version/>
  <cp:contentType/>
  <cp:contentStatus/>
</cp:coreProperties>
</file>