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<sst xmlns="http://schemas.openxmlformats.org/spreadsheetml/2006/main" count="71" uniqueCount="45">
  <si>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</si>
  <si>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</si>
  <si>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</si>
  <si>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</si>
  <si>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</si>
  <si>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</si>
  <si>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</si>
  <si>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</si>
  <si>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</si>
  <si>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</si>
  <si>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</si>
  <si>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</si>
  <si>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</si>
  <si>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</si>
  <si>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</si>
  <si>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</si>
  <si>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</si>
  <si>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</si>
  <si>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</si>
  <si>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</si>
  <si>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</si>
  <si>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Horrible Bosses</t>
  </si>
  <si>
    <t>InterCom</t>
  </si>
  <si>
    <t>28+1</t>
  </si>
  <si>
    <t>n/a</t>
  </si>
  <si>
    <t>Zookeeper</t>
  </si>
  <si>
    <t>22+1</t>
  </si>
  <si>
    <t>Transformers 3</t>
  </si>
  <si>
    <t>UIP</t>
  </si>
  <si>
    <t>17+34+2+1</t>
  </si>
  <si>
    <t>Cars 2</t>
  </si>
  <si>
    <t>Forum Hungary</t>
  </si>
  <si>
    <t>21+1+33+5</t>
  </si>
  <si>
    <t>Harry Potter and the Deathly Hallows: Part II</t>
  </si>
  <si>
    <t>28+1+29+2+1 imax</t>
  </si>
  <si>
    <t>Winnie The Pooh</t>
  </si>
  <si>
    <t>07.07.2011</t>
  </si>
  <si>
    <t>The Hangover Part II</t>
  </si>
  <si>
    <t>30+2</t>
  </si>
  <si>
    <t>Pirates of the Caribbean</t>
  </si>
  <si>
    <t>20+1+31+1</t>
  </si>
  <si>
    <t>Mr. Popper's Penguins</t>
  </si>
  <si>
    <t>30+1</t>
  </si>
  <si>
    <t>Larry Crowne</t>
  </si>
  <si>
    <t>Provideo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</si>
</sst>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5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0" fontId="14" fillId="25" borderId="26" xfId="0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3" fontId="33" fillId="25" borderId="26" xfId="0" applyNumberFormat="1" applyFont="1" applyFill="1" applyBorder="1" applyAlignment="1">
      <alignment vertical="center"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 horizontal="right"/>
    </xf>
    <xf numFmtId="0" fontId="14" fillId="25" borderId="26" xfId="0" applyFont="1" applyFill="1" applyBorder="1" applyAlignment="1">
      <alignment horizontal="right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4404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020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28-31 JULY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9" sqref="D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5.7109375" style="0" customWidth="1"/>
    <col min="4" max="4" width="13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7109375" style="0" customWidth="1"/>
    <col min="15" max="15" width="12.28125" style="0" customWidth="1"/>
    <col min="16" max="16" width="8.8515625" style="0" customWidth="1"/>
    <col min="17" max="17" width="14.71093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5.42187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85" t="s">
        <v>3</v>
      </c>
      <c r="G2" s="85" t="s">
        <v>4</v>
      </c>
      <c r="H2" s="85" t="s">
        <v>5</v>
      </c>
      <c r="I2" s="75" t="s">
        <v>18</v>
      </c>
      <c r="J2" s="75"/>
      <c r="K2" s="75" t="s">
        <v>6</v>
      </c>
      <c r="L2" s="75"/>
      <c r="M2" s="75" t="s">
        <v>7</v>
      </c>
      <c r="N2" s="75"/>
      <c r="O2" s="75" t="s">
        <v>8</v>
      </c>
      <c r="P2" s="75"/>
      <c r="Q2" s="75" t="s">
        <v>9</v>
      </c>
      <c r="R2" s="75"/>
      <c r="S2" s="75"/>
      <c r="T2" s="75"/>
      <c r="U2" s="75" t="s">
        <v>10</v>
      </c>
      <c r="V2" s="75"/>
      <c r="W2" s="75" t="s">
        <v>11</v>
      </c>
      <c r="X2" s="75"/>
      <c r="Y2" s="76"/>
    </row>
    <row r="3" spans="1:25" ht="30" customHeight="1">
      <c r="A3" s="13"/>
      <c r="B3" s="14"/>
      <c r="C3" s="81"/>
      <c r="D3" s="83"/>
      <c r="E3" s="84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30</v>
      </c>
      <c r="D4" s="56">
        <v>40752</v>
      </c>
      <c r="E4" s="57" t="s">
        <v>31</v>
      </c>
      <c r="F4" s="58" t="s">
        <v>32</v>
      </c>
      <c r="G4" s="58" t="s">
        <v>24</v>
      </c>
      <c r="H4" s="59">
        <v>1</v>
      </c>
      <c r="I4" s="67">
        <v>25421365</v>
      </c>
      <c r="J4" s="67">
        <v>19853</v>
      </c>
      <c r="K4" s="67">
        <v>20890000</v>
      </c>
      <c r="L4" s="67">
        <v>16233</v>
      </c>
      <c r="M4" s="67">
        <v>34467548</v>
      </c>
      <c r="N4" s="67">
        <v>26635</v>
      </c>
      <c r="O4" s="67">
        <v>32572330</v>
      </c>
      <c r="P4" s="67">
        <v>25064</v>
      </c>
      <c r="Q4" s="61">
        <f>+I4+K4+M4+O4</f>
        <v>113351243</v>
      </c>
      <c r="R4" s="61">
        <f>+J4+L4+N4+P4</f>
        <v>87785</v>
      </c>
      <c r="S4" s="62" t="e">
        <f>IF(Q4&lt;&gt;0,R4/G4,"")</f>
        <v>#VALUE!</v>
      </c>
      <c r="T4" s="62">
        <f>IF(Q4&lt;&gt;0,Q4/R4,"")</f>
        <v>1291.2370336617873</v>
      </c>
      <c r="U4" s="63">
        <v>0</v>
      </c>
      <c r="V4" s="64">
        <f>IF(U4&lt;&gt;0,-(U4-Q4)/U4,"")</f>
      </c>
      <c r="W4" s="48">
        <v>113351243</v>
      </c>
      <c r="X4" s="48">
        <v>87785</v>
      </c>
      <c r="Y4" s="50">
        <f>W4/X4</f>
        <v>1291.2370336617873</v>
      </c>
    </row>
    <row r="5" spans="1:25" ht="30" customHeight="1">
      <c r="A5" s="40">
        <v>2</v>
      </c>
      <c r="B5" s="41"/>
      <c r="C5" s="68" t="s">
        <v>33</v>
      </c>
      <c r="D5" s="56">
        <v>40739</v>
      </c>
      <c r="E5" s="57" t="s">
        <v>22</v>
      </c>
      <c r="F5" s="58" t="s">
        <v>34</v>
      </c>
      <c r="G5" s="58" t="s">
        <v>24</v>
      </c>
      <c r="H5" s="59">
        <v>3</v>
      </c>
      <c r="I5" s="69">
        <v>12159660</v>
      </c>
      <c r="J5" s="69">
        <v>9143</v>
      </c>
      <c r="K5" s="69">
        <v>12295215</v>
      </c>
      <c r="L5" s="69">
        <v>9261</v>
      </c>
      <c r="M5" s="69">
        <v>16563040</v>
      </c>
      <c r="N5" s="69">
        <v>12065</v>
      </c>
      <c r="O5" s="69">
        <v>14037205</v>
      </c>
      <c r="P5" s="69">
        <v>10176</v>
      </c>
      <c r="Q5" s="61">
        <f>+I5+K5+M5+O5</f>
        <v>55055120</v>
      </c>
      <c r="R5" s="61">
        <f>+J5+L5+N5+P5</f>
        <v>40645</v>
      </c>
      <c r="S5" s="62" t="e">
        <f>IF(Q5&lt;&gt;0,R5/G5,"")</f>
        <v>#VALUE!</v>
      </c>
      <c r="T5" s="62">
        <f>IF(Q5&lt;&gt;0,Q5/R5,"")</f>
        <v>1354.5361053020051</v>
      </c>
      <c r="U5" s="63">
        <v>121894250</v>
      </c>
      <c r="V5" s="64">
        <f>IF(U5&lt;&gt;0,-(U5-Q5)/U5,"")</f>
        <v>-0.5483370216396589</v>
      </c>
      <c r="W5" s="70">
        <v>517394610</v>
      </c>
      <c r="X5" s="70">
        <v>392245</v>
      </c>
      <c r="Y5" s="50">
        <f>W5/X5</f>
        <v>1319.0597968106667</v>
      </c>
    </row>
    <row r="6" spans="1:25" ht="30" customHeight="1">
      <c r="A6" s="40">
        <v>3</v>
      </c>
      <c r="B6" s="41"/>
      <c r="C6" s="55" t="s">
        <v>21</v>
      </c>
      <c r="D6" s="56">
        <v>40752</v>
      </c>
      <c r="E6" s="57" t="s">
        <v>22</v>
      </c>
      <c r="F6" s="58" t="s">
        <v>23</v>
      </c>
      <c r="G6" s="58" t="s">
        <v>24</v>
      </c>
      <c r="H6" s="59">
        <v>1</v>
      </c>
      <c r="I6" s="60">
        <v>9921005</v>
      </c>
      <c r="J6" s="60">
        <v>8089</v>
      </c>
      <c r="K6" s="60">
        <v>10418050</v>
      </c>
      <c r="L6" s="60">
        <v>8378</v>
      </c>
      <c r="M6" s="60">
        <v>15556565</v>
      </c>
      <c r="N6" s="60">
        <v>12391</v>
      </c>
      <c r="O6" s="60">
        <v>12729825</v>
      </c>
      <c r="P6" s="60">
        <v>10161</v>
      </c>
      <c r="Q6" s="61">
        <f aca="true" t="shared" si="0" ref="Q6:R13">+I6+K6+M6+O6</f>
        <v>48625445</v>
      </c>
      <c r="R6" s="61">
        <f t="shared" si="0"/>
        <v>39019</v>
      </c>
      <c r="S6" s="62" t="e">
        <f>IF(Q6&lt;&gt;0,R6/G6,"")</f>
        <v>#VALUE!</v>
      </c>
      <c r="T6" s="62">
        <f>IF(Q6&lt;&gt;0,Q6/R6,"")</f>
        <v>1246.19915938389</v>
      </c>
      <c r="U6" s="63">
        <v>0</v>
      </c>
      <c r="V6" s="64">
        <f>IF(U6&lt;&gt;0,-(U6-Q6)/U6,"")</f>
      </c>
      <c r="W6" s="65">
        <v>48625445</v>
      </c>
      <c r="X6" s="65">
        <v>39019</v>
      </c>
      <c r="Y6" s="50">
        <f>W6/X6</f>
        <v>1246.19915938389</v>
      </c>
    </row>
    <row r="7" spans="1:25" ht="30" customHeight="1">
      <c r="A7" s="40">
        <v>4</v>
      </c>
      <c r="B7" s="41"/>
      <c r="C7" s="55" t="s">
        <v>25</v>
      </c>
      <c r="D7" s="56">
        <v>40745</v>
      </c>
      <c r="E7" s="57" t="s">
        <v>22</v>
      </c>
      <c r="F7" s="58" t="s">
        <v>26</v>
      </c>
      <c r="G7" s="58" t="s">
        <v>24</v>
      </c>
      <c r="H7" s="59">
        <v>2</v>
      </c>
      <c r="I7" s="60">
        <v>3435240</v>
      </c>
      <c r="J7" s="60">
        <v>2974</v>
      </c>
      <c r="K7" s="60">
        <v>3064060</v>
      </c>
      <c r="L7" s="60">
        <v>2678</v>
      </c>
      <c r="M7" s="60">
        <v>4405310</v>
      </c>
      <c r="N7" s="60">
        <v>3704</v>
      </c>
      <c r="O7" s="60">
        <v>4536650</v>
      </c>
      <c r="P7" s="60">
        <v>3847</v>
      </c>
      <c r="Q7" s="61">
        <f t="shared" si="0"/>
        <v>15441260</v>
      </c>
      <c r="R7" s="61">
        <f t="shared" si="0"/>
        <v>13203</v>
      </c>
      <c r="S7" s="62" t="e">
        <f aca="true" t="shared" si="1" ref="S7:S13">IF(Q7&lt;&gt;0,R7/G7,"")</f>
        <v>#VALUE!</v>
      </c>
      <c r="T7" s="62">
        <f aca="true" t="shared" si="2" ref="T7:T13">IF(Q7&lt;&gt;0,Q7/R7,"")</f>
        <v>1169.5266227372567</v>
      </c>
      <c r="U7" s="63">
        <v>33374575</v>
      </c>
      <c r="V7" s="64">
        <f aca="true" t="shared" si="3" ref="V7:V13">IF(U7&lt;&gt;0,-(U7-Q7)/U7,"")</f>
        <v>-0.5373346327256602</v>
      </c>
      <c r="W7" s="65">
        <v>64323380</v>
      </c>
      <c r="X7" s="65">
        <v>55397</v>
      </c>
      <c r="Y7" s="50">
        <f>W7/X7</f>
        <v>1161.1347184865606</v>
      </c>
    </row>
    <row r="8" spans="1:25" ht="30" customHeight="1">
      <c r="A8" s="40">
        <v>5</v>
      </c>
      <c r="B8" s="41"/>
      <c r="C8" s="66" t="s">
        <v>27</v>
      </c>
      <c r="D8" s="56">
        <v>40723</v>
      </c>
      <c r="E8" s="57" t="s">
        <v>28</v>
      </c>
      <c r="F8" s="58" t="s">
        <v>29</v>
      </c>
      <c r="G8" s="58">
        <v>49</v>
      </c>
      <c r="H8" s="59">
        <v>5</v>
      </c>
      <c r="I8" s="67">
        <v>2108510</v>
      </c>
      <c r="J8" s="67">
        <v>1506</v>
      </c>
      <c r="K8" s="67">
        <v>2924370</v>
      </c>
      <c r="L8" s="67">
        <v>2127</v>
      </c>
      <c r="M8" s="67">
        <v>4405160</v>
      </c>
      <c r="N8" s="67">
        <v>3096</v>
      </c>
      <c r="O8" s="67">
        <v>3649490</v>
      </c>
      <c r="P8" s="67">
        <v>2544</v>
      </c>
      <c r="Q8" s="61">
        <f t="shared" si="0"/>
        <v>13087530</v>
      </c>
      <c r="R8" s="61">
        <f>+J8+L8+N8+P8</f>
        <v>9273</v>
      </c>
      <c r="S8" s="62">
        <f t="shared" si="1"/>
        <v>189.24489795918367</v>
      </c>
      <c r="T8" s="62">
        <f t="shared" si="2"/>
        <v>1411.3587835651892</v>
      </c>
      <c r="U8" s="63">
        <v>26333590</v>
      </c>
      <c r="V8" s="64">
        <f t="shared" si="3"/>
        <v>-0.5030100339528336</v>
      </c>
      <c r="W8" s="48">
        <v>388071000</v>
      </c>
      <c r="X8" s="48">
        <v>274391</v>
      </c>
      <c r="Y8" s="50">
        <f>W8/X8</f>
        <v>1414.2993028196988</v>
      </c>
    </row>
    <row r="9" spans="1:25" ht="30" customHeight="1">
      <c r="A9" s="40">
        <v>6</v>
      </c>
      <c r="B9" s="41"/>
      <c r="C9" s="66" t="s">
        <v>35</v>
      </c>
      <c r="D9" s="56" t="s">
        <v>36</v>
      </c>
      <c r="E9" s="57" t="s">
        <v>31</v>
      </c>
      <c r="F9" s="58">
        <v>28</v>
      </c>
      <c r="G9" s="58" t="s">
        <v>24</v>
      </c>
      <c r="H9" s="59">
        <v>4</v>
      </c>
      <c r="I9" s="67">
        <v>1617480</v>
      </c>
      <c r="J9" s="67">
        <v>1538</v>
      </c>
      <c r="K9" s="67">
        <v>1155970</v>
      </c>
      <c r="L9" s="67">
        <v>1055</v>
      </c>
      <c r="M9" s="67">
        <v>1830280</v>
      </c>
      <c r="N9" s="67">
        <v>1671</v>
      </c>
      <c r="O9" s="67">
        <v>2185980</v>
      </c>
      <c r="P9" s="67">
        <v>1990</v>
      </c>
      <c r="Q9" s="61">
        <f t="shared" si="0"/>
        <v>6789710</v>
      </c>
      <c r="R9" s="61">
        <f t="shared" si="0"/>
        <v>6254</v>
      </c>
      <c r="S9" s="62" t="e">
        <f t="shared" si="1"/>
        <v>#VALUE!</v>
      </c>
      <c r="T9" s="62">
        <f t="shared" si="2"/>
        <v>1085.6587783818356</v>
      </c>
      <c r="U9" s="63">
        <v>16220325</v>
      </c>
      <c r="V9" s="64">
        <f t="shared" si="3"/>
        <v>-0.5814072775977054</v>
      </c>
      <c r="W9" s="48">
        <v>74894625</v>
      </c>
      <c r="X9" s="48">
        <v>68724</v>
      </c>
      <c r="Y9" s="50">
        <v>1192</v>
      </c>
    </row>
    <row r="10" spans="1:25" ht="30" customHeight="1">
      <c r="A10" s="40">
        <v>7</v>
      </c>
      <c r="B10" s="41"/>
      <c r="C10" s="55" t="s">
        <v>37</v>
      </c>
      <c r="D10" s="56">
        <v>40689</v>
      </c>
      <c r="E10" s="57" t="s">
        <v>22</v>
      </c>
      <c r="F10" s="58" t="s">
        <v>38</v>
      </c>
      <c r="G10" s="58" t="s">
        <v>24</v>
      </c>
      <c r="H10" s="59">
        <v>10</v>
      </c>
      <c r="I10" s="69">
        <v>705340</v>
      </c>
      <c r="J10" s="69">
        <v>594</v>
      </c>
      <c r="K10" s="69">
        <v>882840</v>
      </c>
      <c r="L10" s="69">
        <v>763</v>
      </c>
      <c r="M10" s="69">
        <v>1492400</v>
      </c>
      <c r="N10" s="69">
        <v>1228</v>
      </c>
      <c r="O10" s="69">
        <v>1029660</v>
      </c>
      <c r="P10" s="69">
        <v>819</v>
      </c>
      <c r="Q10" s="61">
        <f t="shared" si="0"/>
        <v>4110240</v>
      </c>
      <c r="R10" s="61">
        <f t="shared" si="0"/>
        <v>3404</v>
      </c>
      <c r="S10" s="62" t="e">
        <f t="shared" si="1"/>
        <v>#VALUE!</v>
      </c>
      <c r="T10" s="62">
        <f t="shared" si="2"/>
        <v>1207.4735605170388</v>
      </c>
      <c r="U10" s="63">
        <v>8242830</v>
      </c>
      <c r="V10" s="64">
        <f t="shared" si="3"/>
        <v>-0.5013557237016898</v>
      </c>
      <c r="W10" s="70">
        <v>384373685</v>
      </c>
      <c r="X10" s="70">
        <v>325949</v>
      </c>
      <c r="Y10" s="50">
        <f>W10/X10</f>
        <v>1179.2448665281993</v>
      </c>
    </row>
    <row r="11" spans="1:25" ht="30" customHeight="1">
      <c r="A11" s="40">
        <v>8</v>
      </c>
      <c r="B11" s="41"/>
      <c r="C11" s="55" t="s">
        <v>39</v>
      </c>
      <c r="D11" s="56">
        <v>40317</v>
      </c>
      <c r="E11" s="57" t="s">
        <v>31</v>
      </c>
      <c r="F11" s="58" t="s">
        <v>40</v>
      </c>
      <c r="G11" s="58" t="s">
        <v>24</v>
      </c>
      <c r="H11" s="59">
        <v>11</v>
      </c>
      <c r="I11" s="67">
        <v>619710</v>
      </c>
      <c r="J11" s="67">
        <v>582</v>
      </c>
      <c r="K11" s="67">
        <v>705370</v>
      </c>
      <c r="L11" s="67">
        <v>539</v>
      </c>
      <c r="M11" s="67">
        <v>1116050</v>
      </c>
      <c r="N11" s="67">
        <v>832</v>
      </c>
      <c r="O11" s="67">
        <v>1042920</v>
      </c>
      <c r="P11" s="67">
        <v>778</v>
      </c>
      <c r="Q11" s="61">
        <f t="shared" si="0"/>
        <v>3484050</v>
      </c>
      <c r="R11" s="61">
        <f t="shared" si="0"/>
        <v>2731</v>
      </c>
      <c r="S11" s="62" t="e">
        <f t="shared" si="1"/>
        <v>#VALUE!</v>
      </c>
      <c r="T11" s="62">
        <f t="shared" si="2"/>
        <v>1275.7414866349322</v>
      </c>
      <c r="U11" s="63">
        <v>6267740</v>
      </c>
      <c r="V11" s="64">
        <f t="shared" si="3"/>
        <v>-0.44412978202669545</v>
      </c>
      <c r="W11" s="48">
        <v>506008921</v>
      </c>
      <c r="X11" s="48">
        <v>373540</v>
      </c>
      <c r="Y11" s="50">
        <f>W11/X11</f>
        <v>1354.631153290143</v>
      </c>
    </row>
    <row r="12" spans="1:25" ht="30" customHeight="1">
      <c r="A12" s="40">
        <v>9</v>
      </c>
      <c r="B12" s="41"/>
      <c r="C12" s="68" t="s">
        <v>41</v>
      </c>
      <c r="D12" s="56">
        <v>40717</v>
      </c>
      <c r="E12" s="57" t="s">
        <v>22</v>
      </c>
      <c r="F12" s="58" t="s">
        <v>42</v>
      </c>
      <c r="G12" s="58" t="s">
        <v>24</v>
      </c>
      <c r="H12" s="59">
        <v>6</v>
      </c>
      <c r="I12" s="69">
        <v>922430</v>
      </c>
      <c r="J12" s="69">
        <v>920</v>
      </c>
      <c r="K12" s="69">
        <v>690200</v>
      </c>
      <c r="L12" s="69">
        <v>678</v>
      </c>
      <c r="M12" s="69">
        <v>831050</v>
      </c>
      <c r="N12" s="69">
        <v>789</v>
      </c>
      <c r="O12" s="69">
        <v>924490</v>
      </c>
      <c r="P12" s="69">
        <v>832</v>
      </c>
      <c r="Q12" s="61">
        <f t="shared" si="0"/>
        <v>3368170</v>
      </c>
      <c r="R12" s="61">
        <f t="shared" si="0"/>
        <v>3219</v>
      </c>
      <c r="S12" s="62" t="e">
        <f t="shared" si="1"/>
        <v>#VALUE!</v>
      </c>
      <c r="T12" s="62">
        <f t="shared" si="2"/>
        <v>1046.340478409444</v>
      </c>
      <c r="U12" s="63">
        <v>8721240</v>
      </c>
      <c r="V12" s="64">
        <f t="shared" si="3"/>
        <v>-0.6137968912677555</v>
      </c>
      <c r="W12" s="70">
        <v>96623840</v>
      </c>
      <c r="X12" s="70">
        <v>87230</v>
      </c>
      <c r="Y12" s="50">
        <f>W12/X12</f>
        <v>1107.6904734609652</v>
      </c>
    </row>
    <row r="13" spans="1:25" ht="30" customHeight="1">
      <c r="A13" s="40">
        <v>10</v>
      </c>
      <c r="B13" s="41"/>
      <c r="C13" s="68" t="s">
        <v>43</v>
      </c>
      <c r="D13" s="56">
        <v>40724</v>
      </c>
      <c r="E13" s="57" t="s">
        <v>44</v>
      </c>
      <c r="F13" s="58">
        <v>17</v>
      </c>
      <c r="G13" s="58" t="s">
        <v>24</v>
      </c>
      <c r="H13" s="59">
        <v>5</v>
      </c>
      <c r="I13" s="71">
        <v>539760</v>
      </c>
      <c r="J13" s="72">
        <v>423</v>
      </c>
      <c r="K13" s="71">
        <v>534620</v>
      </c>
      <c r="L13" s="72">
        <v>405</v>
      </c>
      <c r="M13" s="71">
        <v>809930</v>
      </c>
      <c r="N13" s="72">
        <v>633</v>
      </c>
      <c r="O13" s="71">
        <v>670480</v>
      </c>
      <c r="P13" s="72">
        <v>520</v>
      </c>
      <c r="Q13" s="61">
        <f t="shared" si="0"/>
        <v>2554790</v>
      </c>
      <c r="R13" s="61">
        <f t="shared" si="0"/>
        <v>1981</v>
      </c>
      <c r="S13" s="62" t="e">
        <f t="shared" si="1"/>
        <v>#VALUE!</v>
      </c>
      <c r="T13" s="62">
        <f t="shared" si="2"/>
        <v>1289.6466431095407</v>
      </c>
      <c r="U13" s="63">
        <v>5730480</v>
      </c>
      <c r="V13" s="64">
        <f t="shared" si="3"/>
        <v>-0.5541752174337926</v>
      </c>
      <c r="W13" s="63">
        <v>42685095</v>
      </c>
      <c r="X13" s="63">
        <v>33701</v>
      </c>
      <c r="Y13" s="50">
        <f>W13/X13</f>
        <v>1266.582445624759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49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265867558</v>
      </c>
      <c r="R15" s="27">
        <f>SUM(R4:R14)</f>
        <v>207514</v>
      </c>
      <c r="S15" s="28">
        <f>R15/G15</f>
        <v>4234.9795918367345</v>
      </c>
      <c r="T15" s="49">
        <f>Q15/R15</f>
        <v>1281.2029935329665</v>
      </c>
      <c r="U15" s="39">
        <v>237104220</v>
      </c>
      <c r="V15" s="38">
        <f>IF(U15&lt;&gt;0,-(U15-Q15)/U15,"")</f>
        <v>0.12131094925261136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2011-08-02T09:10:36Z</dcterms:modified>
  <cp:category/>
  <cp:version/>
  <cp:contentType/>
  <cp:contentStatus/>
</cp:coreProperties>
</file>