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ekend Top 10 - WE 33" sheetId="1" r:id="rId1"/>
  </sheets>
  <definedNames/>
  <calcPr fullCalcOnLoad="1"/>
</workbook>
</file>

<file path=xl/sharedStrings.xml><?xml version="1.0" encoding="utf-8"?>
<sst xmlns="http://schemas.openxmlformats.org/spreadsheetml/2006/main" count="71" uniqueCount="44">
  <si>
    <t>Title</t>
  </si>
  <si>
    <t>Release
Date</t>
  </si>
  <si>
    <t>Distributor &amp; 
Company</t>
  </si>
  <si>
    <t># of
Prints</t>
  </si>
  <si>
    <t># of
Screen</t>
  </si>
  <si>
    <t>Weeks in Release</t>
  </si>
  <si>
    <t>Thursday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</si>
  <si>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</si>
  <si>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</si>
  <si>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</si>
  <si>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</si>
  <si>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</si>
  <si>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</si>
  <si>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</si>
  <si>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</si>
  <si>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</si>
  <si>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</si>
  <si>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</si>
  <si>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Cars 2</t>
  </si>
  <si>
    <t>Forum Hungary</t>
  </si>
  <si>
    <t>21+1+33+5</t>
  </si>
  <si>
    <t>n/a</t>
  </si>
  <si>
    <t>Horrible Bosses</t>
  </si>
  <si>
    <t>InterCom</t>
  </si>
  <si>
    <t>28+1</t>
  </si>
  <si>
    <t>Green Lantern</t>
  </si>
  <si>
    <t>17+22+1</t>
  </si>
  <si>
    <t>Harry Potter and the Deathly Hallows: Part II</t>
  </si>
  <si>
    <t>28+1+29+2+1 imax</t>
  </si>
  <si>
    <t>Captain America</t>
  </si>
  <si>
    <t>UIP</t>
  </si>
  <si>
    <t>13+6+25+2</t>
  </si>
  <si>
    <t>Bad Teacher (preview)</t>
  </si>
  <si>
    <t>22+1</t>
  </si>
  <si>
    <t>Zookeeper</t>
  </si>
  <si>
    <t>Transformers 3</t>
  </si>
  <si>
    <t>17+34+2+1</t>
  </si>
  <si>
    <t>The Hangover Part II</t>
  </si>
  <si>
    <t>30+2</t>
  </si>
  <si>
    <t>Winnie The Pooh</t>
  </si>
  <si>
    <t>07.07.2011</t>
  </si>
  <si>
    <t>WEEKEND TOTAL</t>
  </si>
  <si>
    <t>** Budapest result only</t>
  </si>
  <si>
    <t>*Sorted according to Weekend Total G.B.O.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</si>
</sst>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\ _T_L_-;\-* #,##0.00\ _T_L_-;_-* \-??\ _T_L_-;_-@_-"/>
    <numFmt numFmtId="166" formatCode="#,##0.00&quot;  &quot;"/>
    <numFmt numFmtId="167" formatCode="#,##0"/>
    <numFmt numFmtId="168" formatCode="DD/MM/YYYY;@"/>
    <numFmt numFmtId="169" formatCode="0%"/>
    <numFmt numFmtId="170" formatCode="0\ %\ "/>
    <numFmt numFmtId="171" formatCode="#,##0_ ;\-#,##0\ "/>
    <numFmt numFmtId="172" formatCode="DD/MM/YY"/>
    <numFmt numFmtId="173" formatCode="#,##0\ "/>
    <numFmt numFmtId="174" formatCode="_(* #,##0_);_(* \(#,##0\);_(* \-??_);_(@_)"/>
    <numFmt numFmtId="175" formatCode="0"/>
  </numFmts>
  <fonts count="21">
    <font>
      <sz val="10"/>
      <name val="Arial"/>
      <family val="2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Trebuchet MS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hair">
        <color indexed="9"/>
      </left>
      <right style="hair">
        <color indexed="9"/>
      </right>
      <top style="medium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9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74">
    <xf numFmtId="164" fontId="0" fillId="0" borderId="0" xfId="0" applyAlignment="1">
      <alignment/>
    </xf>
    <xf numFmtId="164" fontId="1" fillId="0" borderId="0" xfId="0" applyFont="1" applyAlignment="1" applyProtection="1">
      <alignment horizontal="right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2" xfId="15" applyFont="1" applyFill="1" applyBorder="1" applyAlignment="1" applyProtection="1">
      <alignment vertical="center"/>
      <protection locked="0"/>
    </xf>
    <xf numFmtId="164" fontId="2" fillId="2" borderId="2" xfId="0" applyFont="1" applyFill="1" applyBorder="1" applyAlignment="1" applyProtection="1">
      <alignment vertical="center"/>
      <protection locked="0"/>
    </xf>
    <xf numFmtId="164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0" applyFont="1" applyFill="1" applyBorder="1" applyAlignment="1" applyProtection="1">
      <alignment horizontal="center" vertical="center"/>
      <protection locked="0"/>
    </xf>
    <xf numFmtId="164" fontId="1" fillId="0" borderId="2" xfId="0" applyFont="1" applyFill="1" applyBorder="1" applyAlignment="1" applyProtection="1">
      <alignment vertical="center"/>
      <protection locked="0"/>
    </xf>
    <xf numFmtId="166" fontId="2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Font="1" applyFill="1" applyBorder="1" applyAlignment="1" applyProtection="1">
      <alignment horizontal="right" vertical="center"/>
      <protection locked="0"/>
    </xf>
    <xf numFmtId="164" fontId="2" fillId="2" borderId="3" xfId="0" applyFont="1" applyFill="1" applyBorder="1" applyAlignment="1" applyProtection="1">
      <alignment vertical="center"/>
      <protection locked="0"/>
    </xf>
    <xf numFmtId="164" fontId="1" fillId="0" borderId="0" xfId="0" applyFont="1" applyAlignment="1" applyProtection="1">
      <alignment horizontal="center" vertical="center"/>
      <protection/>
    </xf>
    <xf numFmtId="164" fontId="4" fillId="0" borderId="4" xfId="0" applyFont="1" applyFill="1" applyBorder="1" applyAlignment="1" applyProtection="1">
      <alignment horizontal="center" vertical="center"/>
      <protection/>
    </xf>
    <xf numFmtId="165" fontId="4" fillId="0" borderId="5" xfId="15" applyFont="1" applyFill="1" applyBorder="1" applyAlignment="1" applyProtection="1">
      <alignment horizontal="center" vertical="center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4" fontId="5" fillId="0" borderId="5" xfId="0" applyFont="1" applyFill="1" applyBorder="1" applyAlignment="1" applyProtection="1">
      <alignment horizontal="center" vertical="center" wrapText="1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4" fillId="0" borderId="7" xfId="0" applyFont="1" applyFill="1" applyBorder="1" applyAlignment="1" applyProtection="1">
      <alignment horizontal="center" vertical="center"/>
      <protection/>
    </xf>
    <xf numFmtId="164" fontId="6" fillId="0" borderId="0" xfId="0" applyFont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horizontal="center" vertical="center"/>
      <protection/>
    </xf>
    <xf numFmtId="164" fontId="4" fillId="0" borderId="9" xfId="0" applyFont="1" applyBorder="1" applyAlignment="1" applyProtection="1">
      <alignment horizontal="center" vertical="center"/>
      <protection/>
    </xf>
    <xf numFmtId="164" fontId="4" fillId="0" borderId="10" xfId="0" applyFont="1" applyBorder="1" applyAlignment="1" applyProtection="1">
      <alignment horizontal="center" vertical="center"/>
      <protection/>
    </xf>
    <xf numFmtId="164" fontId="4" fillId="0" borderId="11" xfId="0" applyFont="1" applyBorder="1" applyAlignment="1" applyProtection="1">
      <alignment horizontal="center" vertical="center"/>
      <protection/>
    </xf>
    <xf numFmtId="164" fontId="4" fillId="0" borderId="11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4" fontId="5" fillId="0" borderId="11" xfId="0" applyFont="1" applyBorder="1" applyAlignment="1" applyProtection="1">
      <alignment horizontal="center" vertical="center"/>
      <protection/>
    </xf>
    <xf numFmtId="164" fontId="4" fillId="0" borderId="12" xfId="0" applyFont="1" applyBorder="1" applyAlignment="1" applyProtection="1">
      <alignment horizontal="right" vertical="center"/>
      <protection/>
    </xf>
    <xf numFmtId="164" fontId="2" fillId="0" borderId="11" xfId="0" applyFont="1" applyBorder="1" applyAlignment="1" applyProtection="1">
      <alignment horizontal="center" vertical="center"/>
      <protection locked="0"/>
    </xf>
    <xf numFmtId="167" fontId="7" fillId="3" borderId="11" xfId="0" applyNumberFormat="1" applyFont="1" applyFill="1" applyBorder="1" applyAlignment="1" applyProtection="1">
      <alignment vertical="center"/>
      <protection locked="0"/>
    </xf>
    <xf numFmtId="168" fontId="7" fillId="3" borderId="11" xfId="0" applyNumberFormat="1" applyFont="1" applyFill="1" applyBorder="1" applyAlignment="1" applyProtection="1">
      <alignment horizontal="center" vertical="center"/>
      <protection locked="0"/>
    </xf>
    <xf numFmtId="167" fontId="7" fillId="3" borderId="11" xfId="0" applyNumberFormat="1" applyFont="1" applyFill="1" applyBorder="1" applyAlignment="1" applyProtection="1">
      <alignment horizontal="left" vertical="center"/>
      <protection locked="0"/>
    </xf>
    <xf numFmtId="167" fontId="7" fillId="3" borderId="11" xfId="0" applyNumberFormat="1" applyFont="1" applyFill="1" applyBorder="1" applyAlignment="1" applyProtection="1">
      <alignment horizontal="center" vertical="center"/>
      <protection locked="0"/>
    </xf>
    <xf numFmtId="167" fontId="7" fillId="3" borderId="11" xfId="0" applyNumberFormat="1" applyFont="1" applyFill="1" applyBorder="1" applyAlignment="1">
      <alignment/>
    </xf>
    <xf numFmtId="167" fontId="8" fillId="3" borderId="11" xfId="15" applyNumberFormat="1" applyFont="1" applyFill="1" applyBorder="1" applyAlignment="1" applyProtection="1">
      <alignment horizontal="right"/>
      <protection/>
    </xf>
    <xf numFmtId="167" fontId="7" fillId="3" borderId="11" xfId="19" applyNumberFormat="1" applyFont="1" applyFill="1" applyBorder="1" applyAlignment="1" applyProtection="1">
      <alignment horizontal="right"/>
      <protection/>
    </xf>
    <xf numFmtId="167" fontId="8" fillId="3" borderId="11" xfId="0" applyNumberFormat="1" applyFont="1" applyFill="1" applyBorder="1" applyAlignment="1">
      <alignment horizontal="right"/>
    </xf>
    <xf numFmtId="170" fontId="7" fillId="3" borderId="11" xfId="19" applyNumberFormat="1" applyFont="1" applyFill="1" applyBorder="1" applyAlignment="1" applyProtection="1">
      <alignment horizontal="right"/>
      <protection/>
    </xf>
    <xf numFmtId="167" fontId="8" fillId="3" borderId="11" xfId="0" applyNumberFormat="1" applyFont="1" applyFill="1" applyBorder="1" applyAlignment="1">
      <alignment/>
    </xf>
    <xf numFmtId="167" fontId="7" fillId="3" borderId="11" xfId="19" applyNumberFormat="1" applyFont="1" applyFill="1" applyBorder="1" applyAlignment="1" applyProtection="1">
      <alignment horizontal="right" vertical="center"/>
      <protection/>
    </xf>
    <xf numFmtId="171" fontId="7" fillId="3" borderId="11" xfId="15" applyNumberFormat="1" applyFont="1" applyFill="1" applyBorder="1" applyAlignment="1" applyProtection="1">
      <alignment/>
      <protection/>
    </xf>
    <xf numFmtId="171" fontId="8" fillId="3" borderId="11" xfId="15" applyNumberFormat="1" applyFont="1" applyFill="1" applyBorder="1" applyAlignment="1" applyProtection="1">
      <alignment/>
      <protection/>
    </xf>
    <xf numFmtId="167" fontId="9" fillId="3" borderId="11" xfId="0" applyNumberFormat="1" applyFont="1" applyFill="1" applyBorder="1" applyAlignment="1">
      <alignment vertical="center"/>
    </xf>
    <xf numFmtId="164" fontId="7" fillId="3" borderId="11" xfId="0" applyFont="1" applyFill="1" applyBorder="1" applyAlignment="1">
      <alignment vertical="center"/>
    </xf>
    <xf numFmtId="164" fontId="1" fillId="0" borderId="0" xfId="0" applyFont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72" fontId="10" fillId="0" borderId="0" xfId="0" applyNumberFormat="1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horizontal="left" vertical="center"/>
      <protection/>
    </xf>
    <xf numFmtId="164" fontId="10" fillId="0" borderId="0" xfId="0" applyFont="1" applyBorder="1" applyAlignment="1" applyProtection="1">
      <alignment horizontal="center" vertical="center"/>
      <protection/>
    </xf>
    <xf numFmtId="167" fontId="10" fillId="0" borderId="0" xfId="15" applyNumberFormat="1" applyFont="1" applyFill="1" applyBorder="1" applyAlignment="1" applyProtection="1">
      <alignment vertical="center"/>
      <protection/>
    </xf>
    <xf numFmtId="167" fontId="11" fillId="0" borderId="0" xfId="15" applyNumberFormat="1" applyFont="1" applyFill="1" applyBorder="1" applyAlignment="1" applyProtection="1">
      <alignment vertical="center"/>
      <protection/>
    </xf>
    <xf numFmtId="167" fontId="10" fillId="0" borderId="0" xfId="15" applyNumberFormat="1" applyFont="1" applyFill="1" applyBorder="1" applyAlignment="1" applyProtection="1">
      <alignment horizontal="right" vertical="center"/>
      <protection/>
    </xf>
    <xf numFmtId="164" fontId="12" fillId="0" borderId="0" xfId="0" applyFont="1" applyAlignment="1" applyProtection="1">
      <alignment horizontal="right" vertical="center"/>
      <protection/>
    </xf>
    <xf numFmtId="164" fontId="13" fillId="2" borderId="13" xfId="0" applyFont="1" applyFill="1" applyBorder="1" applyAlignment="1" applyProtection="1">
      <alignment horizontal="left" vertical="center"/>
      <protection/>
    </xf>
    <xf numFmtId="167" fontId="13" fillId="2" borderId="14" xfId="0" applyNumberFormat="1" applyFont="1" applyFill="1" applyBorder="1" applyAlignment="1" applyProtection="1">
      <alignment horizontal="center" vertical="center"/>
      <protection/>
    </xf>
    <xf numFmtId="164" fontId="13" fillId="2" borderId="15" xfId="0" applyFont="1" applyFill="1" applyBorder="1" applyAlignment="1" applyProtection="1">
      <alignment horizontal="center" vertical="center"/>
      <protection/>
    </xf>
    <xf numFmtId="166" fontId="13" fillId="2" borderId="16" xfId="0" applyNumberFormat="1" applyFont="1" applyFill="1" applyBorder="1" applyAlignment="1" applyProtection="1">
      <alignment vertical="center"/>
      <protection/>
    </xf>
    <xf numFmtId="173" fontId="13" fillId="2" borderId="17" xfId="0" applyNumberFormat="1" applyFont="1" applyFill="1" applyBorder="1" applyAlignment="1" applyProtection="1">
      <alignment vertical="center"/>
      <protection/>
    </xf>
    <xf numFmtId="167" fontId="13" fillId="2" borderId="16" xfId="0" applyNumberFormat="1" applyFont="1" applyFill="1" applyBorder="1" applyAlignment="1" applyProtection="1">
      <alignment vertical="center"/>
      <protection/>
    </xf>
    <xf numFmtId="173" fontId="13" fillId="2" borderId="18" xfId="0" applyNumberFormat="1" applyFont="1" applyFill="1" applyBorder="1" applyAlignment="1" applyProtection="1">
      <alignment vertical="center"/>
      <protection/>
    </xf>
    <xf numFmtId="173" fontId="13" fillId="2" borderId="18" xfId="0" applyNumberFormat="1" applyFont="1" applyFill="1" applyBorder="1" applyAlignment="1" applyProtection="1">
      <alignment horizontal="right" vertical="center"/>
      <protection/>
    </xf>
    <xf numFmtId="167" fontId="13" fillId="2" borderId="17" xfId="0" applyNumberFormat="1" applyFont="1" applyFill="1" applyBorder="1" applyAlignment="1" applyProtection="1">
      <alignment vertical="center"/>
      <protection/>
    </xf>
    <xf numFmtId="170" fontId="7" fillId="0" borderId="19" xfId="19" applyNumberFormat="1" applyFont="1" applyFill="1" applyBorder="1" applyAlignment="1" applyProtection="1">
      <alignment vertical="center"/>
      <protection/>
    </xf>
    <xf numFmtId="174" fontId="13" fillId="2" borderId="20" xfId="0" applyNumberFormat="1" applyFont="1" applyFill="1" applyBorder="1" applyAlignment="1" applyProtection="1">
      <alignment horizontal="right" vertical="center"/>
      <protection/>
    </xf>
    <xf numFmtId="175" fontId="13" fillId="2" borderId="21" xfId="0" applyNumberFormat="1" applyFont="1" applyFill="1" applyBorder="1" applyAlignment="1" applyProtection="1">
      <alignment horizontal="center" vertical="center"/>
      <protection/>
    </xf>
    <xf numFmtId="174" fontId="13" fillId="2" borderId="22" xfId="0" applyNumberFormat="1" applyFont="1" applyFill="1" applyBorder="1" applyAlignment="1" applyProtection="1">
      <alignment vertical="center"/>
      <protection/>
    </xf>
    <xf numFmtId="164" fontId="14" fillId="0" borderId="0" xfId="0" applyFont="1" applyAlignment="1" applyProtection="1">
      <alignment horizontal="right" vertical="center"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15" fillId="0" borderId="0" xfId="0" applyFont="1" applyAlignment="1" applyProtection="1">
      <alignment vertical="center"/>
      <protection locked="0"/>
    </xf>
    <xf numFmtId="164" fontId="15" fillId="0" borderId="0" xfId="0" applyFont="1" applyAlignment="1" applyProtection="1">
      <alignment horizontal="left" vertical="center"/>
      <protection locked="0"/>
    </xf>
    <xf numFmtId="164" fontId="15" fillId="0" borderId="0" xfId="0" applyFont="1" applyAlignment="1" applyProtection="1">
      <alignment horizontal="center" vertical="center"/>
      <protection locked="0"/>
    </xf>
    <xf numFmtId="164" fontId="14" fillId="0" borderId="0" xfId="0" applyFont="1" applyFill="1" applyAlignment="1" applyProtection="1">
      <alignment vertical="center"/>
      <protection locked="0"/>
    </xf>
    <xf numFmtId="164" fontId="16" fillId="0" borderId="0" xfId="0" applyFont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0</xdr:row>
      <xdr:rowOff>1514475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8211800" cy="1285875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82080" tIns="63720" rIns="82080" bIns="63720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792450" y="447675"/>
          <a:ext cx="265747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04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33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11-14 AUGUST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workbookViewId="0" topLeftCell="A1">
      <selection activeCell="A13" sqref="A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44.00390625" style="0" customWidth="1"/>
    <col min="4" max="4" width="12.140625" style="0" customWidth="1"/>
    <col min="5" max="5" width="17.281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140625" style="0" customWidth="1"/>
    <col min="24" max="24" width="11.140625" style="0" customWidth="1"/>
    <col min="25" max="25" width="6.7109375" style="0" customWidth="1"/>
  </cols>
  <sheetData>
    <row r="1" spans="1:25" ht="119.25" customHeigh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 customHeight="1">
      <c r="A2" s="11"/>
      <c r="B2" s="12"/>
      <c r="C2" s="13" t="s">
        <v>0</v>
      </c>
      <c r="D2" s="14" t="s">
        <v>1</v>
      </c>
      <c r="E2" s="14" t="s">
        <v>2</v>
      </c>
      <c r="F2" s="15" t="s">
        <v>3</v>
      </c>
      <c r="G2" s="15" t="s">
        <v>4</v>
      </c>
      <c r="H2" s="15" t="s">
        <v>5</v>
      </c>
      <c r="I2" s="16" t="s">
        <v>6</v>
      </c>
      <c r="J2" s="16"/>
      <c r="K2" s="16" t="s">
        <v>7</v>
      </c>
      <c r="L2" s="16"/>
      <c r="M2" s="16" t="s">
        <v>8</v>
      </c>
      <c r="N2" s="16"/>
      <c r="O2" s="16" t="s">
        <v>9</v>
      </c>
      <c r="P2" s="16"/>
      <c r="Q2" s="16" t="s">
        <v>10</v>
      </c>
      <c r="R2" s="16"/>
      <c r="S2" s="16"/>
      <c r="T2" s="16"/>
      <c r="U2" s="16" t="s">
        <v>11</v>
      </c>
      <c r="V2" s="16"/>
      <c r="W2" s="17" t="s">
        <v>12</v>
      </c>
      <c r="X2" s="17"/>
      <c r="Y2" s="17"/>
    </row>
    <row r="3" spans="1:25" ht="30" customHeight="1">
      <c r="A3" s="18"/>
      <c r="B3" s="19"/>
      <c r="C3" s="13"/>
      <c r="D3" s="14"/>
      <c r="E3" s="14"/>
      <c r="F3" s="15"/>
      <c r="G3" s="15"/>
      <c r="H3" s="15"/>
      <c r="I3" s="20" t="s">
        <v>13</v>
      </c>
      <c r="J3" s="20" t="s">
        <v>14</v>
      </c>
      <c r="K3" s="20" t="s">
        <v>13</v>
      </c>
      <c r="L3" s="20" t="s">
        <v>14</v>
      </c>
      <c r="M3" s="21" t="s">
        <v>13</v>
      </c>
      <c r="N3" s="22" t="s">
        <v>14</v>
      </c>
      <c r="O3" s="22" t="s">
        <v>13</v>
      </c>
      <c r="P3" s="22" t="s">
        <v>14</v>
      </c>
      <c r="Q3" s="23" t="s">
        <v>13</v>
      </c>
      <c r="R3" s="23" t="s">
        <v>14</v>
      </c>
      <c r="S3" s="24" t="s">
        <v>15</v>
      </c>
      <c r="T3" s="24" t="s">
        <v>16</v>
      </c>
      <c r="U3" s="25" t="s">
        <v>13</v>
      </c>
      <c r="V3" s="26" t="s">
        <v>17</v>
      </c>
      <c r="W3" s="22" t="s">
        <v>13</v>
      </c>
      <c r="X3" s="22" t="s">
        <v>14</v>
      </c>
      <c r="Y3" s="24" t="s">
        <v>16</v>
      </c>
    </row>
    <row r="4" spans="1:25" ht="30" customHeight="1">
      <c r="A4" s="27">
        <v>1</v>
      </c>
      <c r="B4" s="28"/>
      <c r="C4" s="29" t="s">
        <v>18</v>
      </c>
      <c r="D4" s="30">
        <v>40752</v>
      </c>
      <c r="E4" s="31" t="s">
        <v>19</v>
      </c>
      <c r="F4" s="32" t="s">
        <v>20</v>
      </c>
      <c r="G4" s="32" t="s">
        <v>21</v>
      </c>
      <c r="H4" s="32">
        <v>3</v>
      </c>
      <c r="I4" s="33">
        <v>5590630</v>
      </c>
      <c r="J4" s="33">
        <v>4533</v>
      </c>
      <c r="K4" s="33">
        <v>5507310</v>
      </c>
      <c r="L4" s="33">
        <v>4410</v>
      </c>
      <c r="M4" s="33">
        <v>8461510</v>
      </c>
      <c r="N4" s="33">
        <v>6598</v>
      </c>
      <c r="O4" s="33">
        <v>7533560</v>
      </c>
      <c r="P4" s="33">
        <v>5853</v>
      </c>
      <c r="Q4" s="34">
        <f aca="true" t="shared" si="0" ref="Q4:R13">+I4+K4+M4+O4</f>
        <v>27093010</v>
      </c>
      <c r="R4" s="34">
        <f t="shared" si="0"/>
        <v>21394</v>
      </c>
      <c r="S4" s="35" t="e">
        <f>IF(Q4&lt;&gt;0,R4/G4,"")</f>
        <v>#VALUE!</v>
      </c>
      <c r="T4" s="35">
        <f>IF(Q4&lt;&gt;0,Q4/R4,"")</f>
        <v>1266.3835654856503</v>
      </c>
      <c r="U4" s="36">
        <v>51377060</v>
      </c>
      <c r="V4" s="37">
        <f>IF(U4&lt;&gt;0,-(U4-Q4)/U4,"")</f>
        <v>-0.47266328591009293</v>
      </c>
      <c r="W4" s="38">
        <v>259942712</v>
      </c>
      <c r="X4" s="38">
        <v>203965</v>
      </c>
      <c r="Y4" s="39">
        <f>W4/X4</f>
        <v>1274.447635623759</v>
      </c>
    </row>
    <row r="5" spans="1:25" ht="30" customHeight="1">
      <c r="A5" s="27">
        <v>2</v>
      </c>
      <c r="B5" s="28"/>
      <c r="C5" s="29" t="s">
        <v>22</v>
      </c>
      <c r="D5" s="30">
        <v>40752</v>
      </c>
      <c r="E5" s="31" t="s">
        <v>23</v>
      </c>
      <c r="F5" s="32" t="s">
        <v>24</v>
      </c>
      <c r="G5" s="32" t="s">
        <v>21</v>
      </c>
      <c r="H5" s="32">
        <v>3</v>
      </c>
      <c r="I5" s="40">
        <v>4669155</v>
      </c>
      <c r="J5" s="40">
        <v>3867</v>
      </c>
      <c r="K5" s="40">
        <v>5108145</v>
      </c>
      <c r="L5" s="40">
        <v>4174</v>
      </c>
      <c r="M5" s="40">
        <v>6997480</v>
      </c>
      <c r="N5" s="40">
        <v>5615</v>
      </c>
      <c r="O5" s="40">
        <v>5059000</v>
      </c>
      <c r="P5" s="40">
        <v>4094</v>
      </c>
      <c r="Q5" s="34">
        <f t="shared" si="0"/>
        <v>21833780</v>
      </c>
      <c r="R5" s="34">
        <f t="shared" si="0"/>
        <v>17750</v>
      </c>
      <c r="S5" s="35" t="e">
        <f>IF(Q5&lt;&gt;0,R5/G5,"")</f>
        <v>#VALUE!</v>
      </c>
      <c r="T5" s="35">
        <f>IF(Q5&lt;&gt;0,Q5/R5,"")</f>
        <v>1230.0721126760563</v>
      </c>
      <c r="U5" s="36">
        <v>30778890</v>
      </c>
      <c r="V5" s="37">
        <f>IF(U5&lt;&gt;0,-(U5-Q5)/U5,"")</f>
        <v>-0.2906248405969156</v>
      </c>
      <c r="W5" s="41">
        <v>139989570</v>
      </c>
      <c r="X5" s="41">
        <v>115347</v>
      </c>
      <c r="Y5" s="39">
        <f>W5/X5</f>
        <v>1213.6385861790943</v>
      </c>
    </row>
    <row r="6" spans="1:25" ht="30" customHeight="1">
      <c r="A6" s="27">
        <v>3</v>
      </c>
      <c r="B6" s="28"/>
      <c r="C6" s="29" t="s">
        <v>25</v>
      </c>
      <c r="D6" s="30">
        <v>40401</v>
      </c>
      <c r="E6" s="31" t="s">
        <v>23</v>
      </c>
      <c r="F6" s="32" t="s">
        <v>26</v>
      </c>
      <c r="G6" s="32" t="s">
        <v>21</v>
      </c>
      <c r="H6" s="32">
        <v>1</v>
      </c>
      <c r="I6" s="40">
        <v>5313765</v>
      </c>
      <c r="J6" s="40">
        <v>4004</v>
      </c>
      <c r="K6" s="40">
        <v>4516725</v>
      </c>
      <c r="L6" s="40">
        <v>3384</v>
      </c>
      <c r="M6" s="40">
        <v>6547010</v>
      </c>
      <c r="N6" s="40">
        <v>4844</v>
      </c>
      <c r="O6" s="40">
        <v>5206920</v>
      </c>
      <c r="P6" s="40">
        <v>3837</v>
      </c>
      <c r="Q6" s="34">
        <f t="shared" si="0"/>
        <v>21584420</v>
      </c>
      <c r="R6" s="34">
        <f t="shared" si="0"/>
        <v>16069</v>
      </c>
      <c r="S6" s="35" t="e">
        <f>IF(Q6&lt;&gt;0,R6/G6,"")</f>
        <v>#VALUE!</v>
      </c>
      <c r="T6" s="35">
        <f>IF(Q6&lt;&gt;0,Q6/R6,"")</f>
        <v>1343.2335552927998</v>
      </c>
      <c r="U6" s="36">
        <v>0</v>
      </c>
      <c r="V6" s="37">
        <f>IF(U6&lt;&gt;0,-(U6-Q6)/U6,"")</f>
      </c>
      <c r="W6" s="41">
        <v>21584420</v>
      </c>
      <c r="X6" s="41">
        <v>16069</v>
      </c>
      <c r="Y6" s="39">
        <f>W6/X6</f>
        <v>1343.2335552927998</v>
      </c>
    </row>
    <row r="7" spans="1:25" ht="30" customHeight="1">
      <c r="A7" s="27">
        <v>4</v>
      </c>
      <c r="B7" s="28"/>
      <c r="C7" s="42" t="s">
        <v>27</v>
      </c>
      <c r="D7" s="30">
        <v>40739</v>
      </c>
      <c r="E7" s="31" t="s">
        <v>23</v>
      </c>
      <c r="F7" s="32" t="s">
        <v>28</v>
      </c>
      <c r="G7" s="32" t="s">
        <v>21</v>
      </c>
      <c r="H7" s="32">
        <v>5</v>
      </c>
      <c r="I7" s="40">
        <v>3634655</v>
      </c>
      <c r="J7" s="40">
        <v>2699</v>
      </c>
      <c r="K7" s="40">
        <v>4137565</v>
      </c>
      <c r="L7" s="40">
        <v>3097</v>
      </c>
      <c r="M7" s="40">
        <v>5553020</v>
      </c>
      <c r="N7" s="40">
        <v>3993</v>
      </c>
      <c r="O7" s="40">
        <v>4586390</v>
      </c>
      <c r="P7" s="40">
        <v>3313</v>
      </c>
      <c r="Q7" s="34">
        <f t="shared" si="0"/>
        <v>17911630</v>
      </c>
      <c r="R7" s="34">
        <f t="shared" si="0"/>
        <v>13102</v>
      </c>
      <c r="S7" s="35" t="e">
        <f>IF(Q7&lt;&gt;0,R7/G7,"")</f>
        <v>#VALUE!</v>
      </c>
      <c r="T7" s="35">
        <f>IF(Q7&lt;&gt;0,Q7/R7,"")</f>
        <v>1367.0912837734697</v>
      </c>
      <c r="U7" s="36">
        <v>29071605</v>
      </c>
      <c r="V7" s="37">
        <f>IF(U7&lt;&gt;0,-(U7-Q7)/U7,"")</f>
        <v>-0.383878874248601</v>
      </c>
      <c r="W7" s="41">
        <v>607167396</v>
      </c>
      <c r="X7" s="41">
        <v>459219</v>
      </c>
      <c r="Y7" s="39">
        <f>W7/X7</f>
        <v>1322.173943151307</v>
      </c>
    </row>
    <row r="8" spans="1:25" ht="30" customHeight="1">
      <c r="A8" s="27">
        <v>5</v>
      </c>
      <c r="B8" s="28"/>
      <c r="C8" s="42" t="s">
        <v>29</v>
      </c>
      <c r="D8" s="30">
        <v>40759</v>
      </c>
      <c r="E8" s="31" t="s">
        <v>30</v>
      </c>
      <c r="F8" s="32" t="s">
        <v>31</v>
      </c>
      <c r="G8" s="32">
        <v>46</v>
      </c>
      <c r="H8" s="32">
        <v>2</v>
      </c>
      <c r="I8" s="33">
        <v>3661770</v>
      </c>
      <c r="J8" s="33">
        <v>2809</v>
      </c>
      <c r="K8" s="33">
        <v>3370225</v>
      </c>
      <c r="L8" s="33">
        <v>2545</v>
      </c>
      <c r="M8" s="33">
        <v>4738670</v>
      </c>
      <c r="N8" s="33">
        <v>3554</v>
      </c>
      <c r="O8" s="33">
        <v>3930590</v>
      </c>
      <c r="P8" s="33">
        <v>2939</v>
      </c>
      <c r="Q8" s="34">
        <f t="shared" si="0"/>
        <v>15701255</v>
      </c>
      <c r="R8" s="34">
        <f t="shared" si="0"/>
        <v>11847</v>
      </c>
      <c r="S8" s="35">
        <f>IF(Q8&lt;&gt;0,R8/G8,"")</f>
        <v>257.54347826086956</v>
      </c>
      <c r="T8" s="35">
        <f>IF(Q8&lt;&gt;0,Q8/R8,"")</f>
        <v>1325.3359500295433</v>
      </c>
      <c r="U8" s="36">
        <v>39880455</v>
      </c>
      <c r="V8" s="37">
        <f>IF(U8&lt;&gt;0,-(U8-Q8)/U8,"")</f>
        <v>-0.6062919793668352</v>
      </c>
      <c r="W8" s="38">
        <v>72439735</v>
      </c>
      <c r="X8" s="38">
        <v>55291</v>
      </c>
      <c r="Y8" s="39">
        <f>W8/X8</f>
        <v>1310.1541842252807</v>
      </c>
    </row>
    <row r="9" spans="1:25" ht="30" customHeight="1">
      <c r="A9" s="27">
        <v>6</v>
      </c>
      <c r="B9" s="28"/>
      <c r="C9" s="42" t="s">
        <v>32</v>
      </c>
      <c r="D9" s="30">
        <v>40773</v>
      </c>
      <c r="E9" s="31" t="s">
        <v>23</v>
      </c>
      <c r="F9" s="32" t="s">
        <v>33</v>
      </c>
      <c r="G9" s="32" t="s">
        <v>21</v>
      </c>
      <c r="H9" s="32">
        <v>0</v>
      </c>
      <c r="I9" s="40"/>
      <c r="J9" s="40"/>
      <c r="K9" s="40">
        <v>3133900</v>
      </c>
      <c r="L9" s="40">
        <v>2525</v>
      </c>
      <c r="M9" s="40">
        <v>4475600</v>
      </c>
      <c r="N9" s="40">
        <v>3585</v>
      </c>
      <c r="O9" s="40">
        <v>3805400</v>
      </c>
      <c r="P9" s="40">
        <v>3030</v>
      </c>
      <c r="Q9" s="34">
        <f t="shared" si="0"/>
        <v>11414900</v>
      </c>
      <c r="R9" s="34">
        <f t="shared" si="0"/>
        <v>9140</v>
      </c>
      <c r="S9" s="35" t="e">
        <f>IF(Q9&lt;&gt;0,R9/G9,"")</f>
        <v>#VALUE!</v>
      </c>
      <c r="T9" s="35">
        <f>IF(Q9&lt;&gt;0,Q9/R9,"")</f>
        <v>1248.894967177243</v>
      </c>
      <c r="U9" s="36">
        <v>0</v>
      </c>
      <c r="V9" s="37">
        <f>IF(U9&lt;&gt;0,-(U9-Q9)/U9,"")</f>
      </c>
      <c r="W9" s="41">
        <v>11414900</v>
      </c>
      <c r="X9" s="41">
        <v>9140</v>
      </c>
      <c r="Y9" s="39">
        <f>W9/X9</f>
        <v>1248.894967177243</v>
      </c>
    </row>
    <row r="10" spans="1:25" ht="30" customHeight="1">
      <c r="A10" s="27">
        <v>7</v>
      </c>
      <c r="B10" s="28"/>
      <c r="C10" s="29" t="s">
        <v>34</v>
      </c>
      <c r="D10" s="30">
        <v>40745</v>
      </c>
      <c r="E10" s="31" t="s">
        <v>23</v>
      </c>
      <c r="F10" s="32" t="s">
        <v>33</v>
      </c>
      <c r="G10" s="32" t="s">
        <v>21</v>
      </c>
      <c r="H10" s="32">
        <v>4</v>
      </c>
      <c r="I10" s="40">
        <v>1232170</v>
      </c>
      <c r="J10" s="40">
        <v>1124</v>
      </c>
      <c r="K10" s="40">
        <v>1145150</v>
      </c>
      <c r="L10" s="40">
        <v>991</v>
      </c>
      <c r="M10" s="40">
        <v>1781460</v>
      </c>
      <c r="N10" s="40">
        <v>1528</v>
      </c>
      <c r="O10" s="40">
        <v>1544900</v>
      </c>
      <c r="P10" s="40">
        <v>1320</v>
      </c>
      <c r="Q10" s="34">
        <f t="shared" si="0"/>
        <v>5703680</v>
      </c>
      <c r="R10" s="34">
        <f t="shared" si="0"/>
        <v>4963</v>
      </c>
      <c r="S10" s="35" t="e">
        <f>IF(Q10&lt;&gt;0,R10/G10,"")</f>
        <v>#VALUE!</v>
      </c>
      <c r="T10" s="35">
        <f>IF(Q10&lt;&gt;0,Q10/R10,"")</f>
        <v>1149.2403788031434</v>
      </c>
      <c r="U10" s="36">
        <v>8659000</v>
      </c>
      <c r="V10" s="37">
        <f>IF(U10&lt;&gt;0,-(U10-Q10)/U10,"")</f>
        <v>-0.34130038110636335</v>
      </c>
      <c r="W10" s="41">
        <v>90189790</v>
      </c>
      <c r="X10" s="41">
        <v>78403</v>
      </c>
      <c r="Y10" s="39">
        <f>W10/X10</f>
        <v>1150.3359565322755</v>
      </c>
    </row>
    <row r="11" spans="1:25" ht="30" customHeight="1">
      <c r="A11" s="27">
        <v>8</v>
      </c>
      <c r="B11" s="28"/>
      <c r="C11" s="43" t="s">
        <v>35</v>
      </c>
      <c r="D11" s="30">
        <v>40723</v>
      </c>
      <c r="E11" s="31" t="s">
        <v>30</v>
      </c>
      <c r="F11" s="32" t="s">
        <v>36</v>
      </c>
      <c r="G11" s="32">
        <v>49</v>
      </c>
      <c r="H11" s="32">
        <v>7</v>
      </c>
      <c r="I11" s="33">
        <v>707150</v>
      </c>
      <c r="J11" s="33">
        <v>503</v>
      </c>
      <c r="K11" s="33">
        <v>782640</v>
      </c>
      <c r="L11" s="33">
        <v>548</v>
      </c>
      <c r="M11" s="33">
        <v>1508110</v>
      </c>
      <c r="N11" s="33">
        <v>1029</v>
      </c>
      <c r="O11" s="33">
        <v>1270000</v>
      </c>
      <c r="P11" s="33">
        <v>852</v>
      </c>
      <c r="Q11" s="34">
        <f t="shared" si="0"/>
        <v>4267900</v>
      </c>
      <c r="R11" s="34">
        <f>+J11+L11+N11+P11</f>
        <v>2932</v>
      </c>
      <c r="S11" s="35">
        <f>IF(Q11&lt;&gt;0,R11/G11,"")</f>
        <v>59.83673469387755</v>
      </c>
      <c r="T11" s="35">
        <f>IF(Q11&lt;&gt;0,Q11/R11,"")</f>
        <v>1455.6275579809005</v>
      </c>
      <c r="U11" s="36">
        <v>6735700</v>
      </c>
      <c r="V11" s="37">
        <f>IF(U11&lt;&gt;0,-(U11-Q11)/U11,"")</f>
        <v>-0.366376174710869</v>
      </c>
      <c r="W11" s="38">
        <v>407856925</v>
      </c>
      <c r="X11" s="38">
        <v>288531</v>
      </c>
      <c r="Y11" s="39">
        <f>W11/X11</f>
        <v>1413.563620546839</v>
      </c>
    </row>
    <row r="12" spans="1:25" ht="30" customHeight="1">
      <c r="A12" s="27">
        <v>9</v>
      </c>
      <c r="B12" s="28"/>
      <c r="C12" s="29" t="s">
        <v>37</v>
      </c>
      <c r="D12" s="30">
        <v>40689</v>
      </c>
      <c r="E12" s="31" t="s">
        <v>23</v>
      </c>
      <c r="F12" s="32" t="s">
        <v>38</v>
      </c>
      <c r="G12" s="32" t="s">
        <v>21</v>
      </c>
      <c r="H12" s="32">
        <v>12</v>
      </c>
      <c r="I12" s="40">
        <v>448260</v>
      </c>
      <c r="J12" s="40">
        <v>393</v>
      </c>
      <c r="K12" s="40">
        <v>413820</v>
      </c>
      <c r="L12" s="40">
        <v>367</v>
      </c>
      <c r="M12" s="40">
        <v>786180</v>
      </c>
      <c r="N12" s="40">
        <v>659</v>
      </c>
      <c r="O12" s="40">
        <v>464530</v>
      </c>
      <c r="P12" s="40">
        <v>401</v>
      </c>
      <c r="Q12" s="34">
        <f t="shared" si="0"/>
        <v>2112790</v>
      </c>
      <c r="R12" s="34">
        <f t="shared" si="0"/>
        <v>1820</v>
      </c>
      <c r="S12" s="35" t="e">
        <f>IF(Q12&lt;&gt;0,R12/G12,"")</f>
        <v>#VALUE!</v>
      </c>
      <c r="T12" s="35">
        <f>IF(Q12&lt;&gt;0,Q12/R12,"")</f>
        <v>1160.8736263736264</v>
      </c>
      <c r="U12" s="36">
        <v>2690100</v>
      </c>
      <c r="V12" s="37">
        <f>IF(U12&lt;&gt;0,-(U12-Q12)/U12,"")</f>
        <v>-0.21460540500353148</v>
      </c>
      <c r="W12" s="41">
        <v>392250120</v>
      </c>
      <c r="X12" s="41">
        <v>332614</v>
      </c>
      <c r="Y12" s="39">
        <f>W12/X12</f>
        <v>1179.2952792125407</v>
      </c>
    </row>
    <row r="13" spans="1:25" ht="30" customHeight="1">
      <c r="A13" s="27">
        <v>10</v>
      </c>
      <c r="B13" s="28"/>
      <c r="C13" s="43" t="s">
        <v>39</v>
      </c>
      <c r="D13" s="30" t="s">
        <v>40</v>
      </c>
      <c r="E13" s="31" t="s">
        <v>19</v>
      </c>
      <c r="F13" s="32">
        <v>28</v>
      </c>
      <c r="G13" s="32" t="s">
        <v>21</v>
      </c>
      <c r="H13" s="32">
        <v>6</v>
      </c>
      <c r="I13" s="33">
        <v>502850</v>
      </c>
      <c r="J13" s="33">
        <v>489</v>
      </c>
      <c r="K13" s="33">
        <v>486630</v>
      </c>
      <c r="L13" s="33">
        <v>469</v>
      </c>
      <c r="M13" s="33">
        <v>550630</v>
      </c>
      <c r="N13" s="33">
        <v>489</v>
      </c>
      <c r="O13" s="33">
        <v>558010</v>
      </c>
      <c r="P13" s="33">
        <v>503</v>
      </c>
      <c r="Q13" s="34">
        <f t="shared" si="0"/>
        <v>2098120</v>
      </c>
      <c r="R13" s="34">
        <f t="shared" si="0"/>
        <v>1950</v>
      </c>
      <c r="S13" s="35" t="e">
        <f>IF(Q13&lt;&gt;0,R13/G13,"")</f>
        <v>#VALUE!</v>
      </c>
      <c r="T13" s="35">
        <f>IF(Q13&lt;&gt;0,Q13/R13,"")</f>
        <v>1075.9589743589743</v>
      </c>
      <c r="U13" s="36">
        <v>3146550</v>
      </c>
      <c r="V13" s="37">
        <f>IF(U13&lt;&gt;0,-(U13-Q13)/U13,"")</f>
        <v>-0.33319985380813905</v>
      </c>
      <c r="W13" s="38">
        <v>85549200</v>
      </c>
      <c r="X13" s="38">
        <v>78836</v>
      </c>
      <c r="Y13" s="39">
        <v>1192</v>
      </c>
    </row>
    <row r="14" spans="1:25" ht="17.25">
      <c r="A14" s="44"/>
      <c r="B14" s="45"/>
      <c r="C14" s="46"/>
      <c r="D14" s="47"/>
      <c r="E14" s="48"/>
      <c r="F14" s="49"/>
      <c r="G14" s="49"/>
      <c r="H14" s="49"/>
      <c r="I14" s="50"/>
      <c r="J14" s="50"/>
      <c r="K14" s="50"/>
      <c r="L14" s="50"/>
      <c r="M14" s="50"/>
      <c r="N14" s="50"/>
      <c r="O14" s="50"/>
      <c r="P14" s="50"/>
      <c r="Q14" s="51"/>
      <c r="R14" s="50"/>
      <c r="S14" s="52"/>
      <c r="T14" s="50"/>
      <c r="U14" s="50"/>
      <c r="V14" s="50"/>
      <c r="W14" s="50"/>
      <c r="X14" s="50"/>
      <c r="Y14" s="50"/>
    </row>
    <row r="15" spans="1:25" ht="13.5">
      <c r="A15" s="53"/>
      <c r="B15" s="54" t="s">
        <v>41</v>
      </c>
      <c r="C15" s="54"/>
      <c r="D15" s="54"/>
      <c r="E15" s="54"/>
      <c r="F15" s="55"/>
      <c r="G15" s="55">
        <f>SUM(G4:G14)</f>
        <v>95</v>
      </c>
      <c r="H15" s="56"/>
      <c r="I15" s="57"/>
      <c r="J15" s="58"/>
      <c r="K15" s="57"/>
      <c r="L15" s="58"/>
      <c r="M15" s="57"/>
      <c r="N15" s="58"/>
      <c r="O15" s="57"/>
      <c r="P15" s="58"/>
      <c r="Q15" s="59">
        <f>SUM(Q4:Q14)</f>
        <v>129721485</v>
      </c>
      <c r="R15" s="60">
        <f>SUM(R4:R14)</f>
        <v>100967</v>
      </c>
      <c r="S15" s="61">
        <f>R15/G15</f>
        <v>1062.8105263157895</v>
      </c>
      <c r="T15" s="62">
        <f>Q15/R15</f>
        <v>1284.7909217863262</v>
      </c>
      <c r="U15" s="59">
        <v>176320350</v>
      </c>
      <c r="V15" s="63">
        <f>IF(U15&lt;&gt;0,-(U15-Q15)/U15,"")</f>
        <v>-0.2642852342341653</v>
      </c>
      <c r="W15" s="64"/>
      <c r="X15" s="65"/>
      <c r="Y15" s="66"/>
    </row>
    <row r="16" spans="1:25" ht="17.25" customHeight="1">
      <c r="A16" s="67"/>
      <c r="B16" s="68"/>
      <c r="C16" s="69" t="s">
        <v>42</v>
      </c>
      <c r="D16" s="69"/>
      <c r="E16" s="70"/>
      <c r="F16" s="71"/>
      <c r="G16" s="71"/>
      <c r="H16" s="69"/>
      <c r="I16" s="69"/>
      <c r="J16" s="69"/>
      <c r="K16" s="69"/>
      <c r="L16" s="69"/>
      <c r="M16" s="69"/>
      <c r="N16" s="69"/>
      <c r="O16" s="69"/>
      <c r="P16" s="69"/>
      <c r="Q16" s="72"/>
      <c r="R16" s="69"/>
      <c r="S16" s="69"/>
      <c r="T16" s="69"/>
      <c r="U16" s="73" t="s">
        <v>43</v>
      </c>
      <c r="V16" s="73"/>
      <c r="W16" s="73"/>
      <c r="X16" s="73"/>
      <c r="Y16" s="73"/>
    </row>
    <row r="17" spans="1:25" ht="17.25">
      <c r="A17" s="67"/>
      <c r="B17" s="68"/>
      <c r="C17" s="69"/>
      <c r="D17" s="69"/>
      <c r="E17" s="70"/>
      <c r="F17" s="71"/>
      <c r="G17" s="71"/>
      <c r="H17" s="69"/>
      <c r="I17" s="69"/>
      <c r="J17" s="69"/>
      <c r="K17" s="69"/>
      <c r="L17" s="69"/>
      <c r="M17" s="69"/>
      <c r="N17" s="69"/>
      <c r="O17" s="69"/>
      <c r="P17" s="69"/>
      <c r="Q17" s="72"/>
      <c r="R17" s="69"/>
      <c r="S17" s="69"/>
      <c r="T17" s="69"/>
      <c r="U17" s="73"/>
      <c r="V17" s="73"/>
      <c r="W17" s="73"/>
      <c r="X17" s="73"/>
      <c r="Y17" s="73"/>
    </row>
    <row r="18" spans="1:25" ht="17.25">
      <c r="A18" s="67"/>
      <c r="B18" s="68"/>
      <c r="C18" s="69"/>
      <c r="D18" s="69"/>
      <c r="E18" s="70"/>
      <c r="F18" s="71"/>
      <c r="G18" s="71"/>
      <c r="H18" s="69"/>
      <c r="I18" s="69"/>
      <c r="J18" s="69"/>
      <c r="K18" s="69"/>
      <c r="L18" s="69"/>
      <c r="M18" s="69"/>
      <c r="N18" s="69"/>
      <c r="O18" s="69"/>
      <c r="P18" s="69"/>
      <c r="Q18" s="72"/>
      <c r="R18" s="69"/>
      <c r="S18" s="69"/>
      <c r="T18" s="69"/>
      <c r="U18" s="73"/>
      <c r="V18" s="73"/>
      <c r="W18" s="73"/>
      <c r="X18" s="73"/>
      <c r="Y18" s="73"/>
    </row>
  </sheetData>
  <sheetProtection selectLockedCells="1" selectUnlockedCells="1"/>
  <mergeCells count="15">
    <mergeCell ref="C2:C3"/>
    <mergeCell ref="D2:D3"/>
    <mergeCell ref="E2:E3"/>
    <mergeCell ref="F2:F3"/>
    <mergeCell ref="G2:G3"/>
    <mergeCell ref="H2:H3"/>
    <mergeCell ref="I2:J2"/>
    <mergeCell ref="K2:L2"/>
    <mergeCell ref="M2:N2"/>
    <mergeCell ref="O2:P2"/>
    <mergeCell ref="Q2:T2"/>
    <mergeCell ref="U2:V2"/>
    <mergeCell ref="W2:Y2"/>
    <mergeCell ref="B15:E15"/>
    <mergeCell ref="U16:Y18"/>
  </mergeCells>
  <printOptions/>
  <pageMargins left="0.75" right="0.75" top="1" bottom="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Michael Klimkiewicz</cp:lastModifiedBy>
  <cp:lastPrinted>2008-10-22T07:58:06Z</cp:lastPrinted>
  <dcterms:created xsi:type="dcterms:W3CDTF">2006-04-04T07:29:08Z</dcterms:created>
  <dcterms:modified xsi:type="dcterms:W3CDTF">2011-08-16T09:36:22Z</dcterms:modified>
  <cp:category/>
  <cp:version/>
  <cp:contentType/>
  <cp:contentStatus/>
  <cp:revision>1</cp:revision>
</cp:coreProperties>
</file>