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4232" windowHeight="7932" activeTab="0"/>
  </bookViews>
  <sheets>
    <sheet name="Weekend Top 10 - WE 38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<sst xmlns="http://schemas.openxmlformats.org/spreadsheetml/2006/main" count="72" uniqueCount="46">
  <si>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</si>
  <si>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</si>
  <si>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</si>
  <si>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</si>
  <si>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</si>
  <si>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</si>
  <si>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</si>
  <si>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</si>
  <si>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</si>
  <si>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</si>
  <si>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</si>
  <si>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</si>
  <si>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</si>
  <si>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</si>
  <si>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</si>
  <si>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</si>
  <si>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</si>
  <si>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</si>
  <si>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</si>
  <si>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</si>
  <si>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</si>
  <si>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Johnny English Reborn</t>
  </si>
  <si>
    <t>UIP</t>
  </si>
  <si>
    <t>30+1</t>
  </si>
  <si>
    <t>Final Destination 5</t>
  </si>
  <si>
    <t>08.09.2011</t>
  </si>
  <si>
    <t>InterCom</t>
  </si>
  <si>
    <t>27+2+1</t>
  </si>
  <si>
    <t>n/a</t>
  </si>
  <si>
    <t>The Smurfs</t>
  </si>
  <si>
    <t>24+23+1</t>
  </si>
  <si>
    <t>Drive</t>
  </si>
  <si>
    <t>Forum Hungary</t>
  </si>
  <si>
    <t>Crazy, Stupid, Love.</t>
  </si>
  <si>
    <t>29+1</t>
  </si>
  <si>
    <t>Friends with Benefits</t>
  </si>
  <si>
    <t>22.09.2011</t>
  </si>
  <si>
    <t>22+1</t>
  </si>
  <si>
    <t>Horrible Bosses</t>
  </si>
  <si>
    <t>28+1</t>
  </si>
  <si>
    <t>Bad Teacher</t>
  </si>
  <si>
    <t>23+1</t>
  </si>
  <si>
    <t>Colombiana</t>
  </si>
  <si>
    <t>ProVideo</t>
  </si>
  <si>
    <t>The Skin I Live In</t>
  </si>
  <si>
    <t>Budapest Film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</si>
</sst>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  <numFmt numFmtId="190" formatCode="#,##0_ ;\-#,##0\ "/>
  </numFmts>
  <fonts count="57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38" fillId="0" borderId="0">
      <alignment/>
      <protection/>
    </xf>
    <xf numFmtId="0" fontId="52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2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14" fillId="34" borderId="26" xfId="62" applyNumberFormat="1" applyFont="1" applyFill="1" applyBorder="1" applyAlignment="1" applyProtection="1">
      <alignment horizontal="right" vertical="center"/>
      <protection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3" fontId="14" fillId="34" borderId="26" xfId="0" applyNumberFormat="1" applyFont="1" applyFill="1" applyBorder="1" applyAlignment="1" applyProtection="1">
      <alignment vertical="center"/>
      <protection locked="0"/>
    </xf>
    <xf numFmtId="189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4" fillId="34" borderId="26" xfId="0" applyNumberFormat="1" applyFont="1" applyFill="1" applyBorder="1" applyAlignment="1" applyProtection="1">
      <alignment horizontal="left" vertical="center"/>
      <protection locked="0"/>
    </xf>
    <xf numFmtId="3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4" fillId="34" borderId="26" xfId="0" applyNumberFormat="1" applyFont="1" applyFill="1" applyBorder="1" applyAlignment="1">
      <alignment/>
    </xf>
    <xf numFmtId="3" fontId="15" fillId="34" borderId="26" xfId="40" applyNumberFormat="1" applyFont="1" applyFill="1" applyBorder="1" applyAlignment="1" applyProtection="1">
      <alignment horizontal="right"/>
      <protection/>
    </xf>
    <xf numFmtId="3" fontId="14" fillId="34" borderId="26" xfId="62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83" fontId="14" fillId="34" borderId="26" xfId="62" applyNumberFormat="1" applyFont="1" applyFill="1" applyBorder="1" applyAlignment="1" applyProtection="1">
      <alignment horizontal="right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28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3" fontId="56" fillId="34" borderId="26" xfId="0" applyNumberFormat="1" applyFont="1" applyFill="1" applyBorder="1" applyAlignment="1">
      <alignment vertical="center"/>
    </xf>
    <xf numFmtId="190" fontId="14" fillId="34" borderId="26" xfId="40" applyNumberFormat="1" applyFont="1" applyFill="1" applyBorder="1" applyAlignment="1">
      <alignment/>
    </xf>
    <xf numFmtId="190" fontId="15" fillId="34" borderId="26" xfId="40" applyNumberFormat="1" applyFont="1" applyFill="1" applyBorder="1" applyAlignment="1">
      <alignment/>
    </xf>
    <xf numFmtId="0" fontId="14" fillId="34" borderId="26" xfId="0" applyFont="1" applyFill="1" applyBorder="1" applyAlignment="1">
      <alignment vertical="center"/>
    </xf>
    <xf numFmtId="3" fontId="14" fillId="34" borderId="26" xfId="42" applyNumberFormat="1" applyFont="1" applyFill="1" applyBorder="1" applyAlignment="1">
      <alignment horizontal="right"/>
    </xf>
    <xf numFmtId="3" fontId="15" fillId="34" borderId="26" xfId="55" applyNumberFormat="1" applyFont="1" applyFill="1" applyBorder="1">
      <alignment/>
      <protection/>
    </xf>
    <xf numFmtId="3" fontId="14" fillId="34" borderId="26" xfId="41" applyNumberFormat="1" applyFont="1" applyFill="1" applyBorder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58781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43977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38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15-18 SEPTEMBER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A13" sqref="A13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7.25">
      <c r="A2" s="11"/>
      <c r="B2" s="12"/>
      <c r="C2" s="73" t="s">
        <v>0</v>
      </c>
      <c r="D2" s="75" t="s">
        <v>1</v>
      </c>
      <c r="E2" s="75" t="s">
        <v>2</v>
      </c>
      <c r="F2" s="65" t="s">
        <v>3</v>
      </c>
      <c r="G2" s="65" t="s">
        <v>4</v>
      </c>
      <c r="H2" s="65" t="s">
        <v>5</v>
      </c>
      <c r="I2" s="64" t="s">
        <v>18</v>
      </c>
      <c r="J2" s="64"/>
      <c r="K2" s="64" t="s">
        <v>6</v>
      </c>
      <c r="L2" s="64"/>
      <c r="M2" s="64" t="s">
        <v>7</v>
      </c>
      <c r="N2" s="64"/>
      <c r="O2" s="64" t="s">
        <v>8</v>
      </c>
      <c r="P2" s="64"/>
      <c r="Q2" s="64" t="s">
        <v>9</v>
      </c>
      <c r="R2" s="64"/>
      <c r="S2" s="64"/>
      <c r="T2" s="64"/>
      <c r="U2" s="64" t="s">
        <v>10</v>
      </c>
      <c r="V2" s="64"/>
      <c r="W2" s="64" t="s">
        <v>11</v>
      </c>
      <c r="X2" s="64"/>
      <c r="Y2" s="69"/>
    </row>
    <row r="3" spans="1:25" ht="30" customHeight="1">
      <c r="A3" s="13"/>
      <c r="B3" s="14"/>
      <c r="C3" s="74"/>
      <c r="D3" s="76"/>
      <c r="E3" s="77"/>
      <c r="F3" s="66"/>
      <c r="G3" s="66"/>
      <c r="H3" s="66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40801</v>
      </c>
      <c r="E4" s="57" t="s">
        <v>22</v>
      </c>
      <c r="F4" s="58" t="s">
        <v>23</v>
      </c>
      <c r="G4" s="58">
        <v>31</v>
      </c>
      <c r="H4" s="58">
        <v>1</v>
      </c>
      <c r="I4" s="59">
        <v>4081620</v>
      </c>
      <c r="J4" s="59">
        <v>3321</v>
      </c>
      <c r="K4" s="59">
        <v>7146050</v>
      </c>
      <c r="L4" s="59">
        <v>5952</v>
      </c>
      <c r="M4" s="59">
        <v>12819160</v>
      </c>
      <c r="N4" s="59">
        <v>10689</v>
      </c>
      <c r="O4" s="59">
        <v>8875378</v>
      </c>
      <c r="P4" s="59">
        <v>7365</v>
      </c>
      <c r="Q4" s="60">
        <f>+I4+K4+M4+O4</f>
        <v>32922208</v>
      </c>
      <c r="R4" s="60">
        <f>+J4+L4+N4+P4</f>
        <v>27327</v>
      </c>
      <c r="S4" s="61">
        <f>IF(Q4&lt;&gt;0,R4/G4,"")</f>
        <v>881.516129032258</v>
      </c>
      <c r="T4" s="61">
        <f>IF(Q4&lt;&gt;0,Q4/R4,"")</f>
        <v>1204.7501738207634</v>
      </c>
      <c r="U4" s="62">
        <v>0</v>
      </c>
      <c r="V4" s="63">
        <f>IF(U4&lt;&gt;0,-(U4-Q4)/U4,"")</f>
      </c>
      <c r="W4" s="48">
        <v>32922208</v>
      </c>
      <c r="X4" s="48">
        <v>27327</v>
      </c>
      <c r="Y4" s="50">
        <f>W4/X4</f>
        <v>1204.7501738207634</v>
      </c>
    </row>
    <row r="5" spans="1:25" ht="30" customHeight="1">
      <c r="A5" s="40">
        <v>2</v>
      </c>
      <c r="B5" s="41"/>
      <c r="C5" s="78" t="s">
        <v>24</v>
      </c>
      <c r="D5" s="56" t="s">
        <v>25</v>
      </c>
      <c r="E5" s="57" t="s">
        <v>26</v>
      </c>
      <c r="F5" s="58" t="s">
        <v>27</v>
      </c>
      <c r="G5" s="58" t="s">
        <v>28</v>
      </c>
      <c r="H5" s="58">
        <v>2</v>
      </c>
      <c r="I5" s="79">
        <v>2505430</v>
      </c>
      <c r="J5" s="79">
        <v>1685</v>
      </c>
      <c r="K5" s="79">
        <v>5081892</v>
      </c>
      <c r="L5" s="79">
        <v>3514</v>
      </c>
      <c r="M5" s="79">
        <v>7980114</v>
      </c>
      <c r="N5" s="79">
        <v>5436</v>
      </c>
      <c r="O5" s="79">
        <v>4891732</v>
      </c>
      <c r="P5" s="79">
        <v>3243</v>
      </c>
      <c r="Q5" s="60">
        <f aca="true" t="shared" si="0" ref="Q5:R11">+I5+K5+M5+O5</f>
        <v>20459168</v>
      </c>
      <c r="R5" s="60">
        <f t="shared" si="0"/>
        <v>13878</v>
      </c>
      <c r="S5" s="61" t="e">
        <f aca="true" t="shared" si="1" ref="S5:S13">IF(Q5&lt;&gt;0,R5/G5,"")</f>
        <v>#VALUE!</v>
      </c>
      <c r="T5" s="61">
        <f aca="true" t="shared" si="2" ref="T5:T13">IF(Q5&lt;&gt;0,Q5/R5,"")</f>
        <v>1474.2158812509008</v>
      </c>
      <c r="U5" s="62">
        <v>32326421</v>
      </c>
      <c r="V5" s="63">
        <f aca="true" t="shared" si="3" ref="V5:V13">IF(U5&lt;&gt;0,-(U5-Q5)/U5,"")</f>
        <v>-0.36710692470409884</v>
      </c>
      <c r="W5" s="80">
        <v>62154534</v>
      </c>
      <c r="X5" s="80">
        <v>42088</v>
      </c>
      <c r="Y5" s="50">
        <f aca="true" t="shared" si="4" ref="Y5:Y13">W5/X5</f>
        <v>1476.7756605208135</v>
      </c>
    </row>
    <row r="6" spans="1:25" ht="30" customHeight="1">
      <c r="A6" s="40">
        <v>3</v>
      </c>
      <c r="B6" s="41"/>
      <c r="C6" s="55" t="s">
        <v>29</v>
      </c>
      <c r="D6" s="56">
        <v>40780</v>
      </c>
      <c r="E6" s="57" t="s">
        <v>26</v>
      </c>
      <c r="F6" s="58" t="s">
        <v>30</v>
      </c>
      <c r="G6" s="58" t="s">
        <v>28</v>
      </c>
      <c r="H6" s="58">
        <v>4</v>
      </c>
      <c r="I6" s="79">
        <v>910710</v>
      </c>
      <c r="J6" s="79">
        <v>766</v>
      </c>
      <c r="K6" s="79">
        <v>2055737</v>
      </c>
      <c r="L6" s="79">
        <v>1716</v>
      </c>
      <c r="M6" s="79">
        <v>6327032</v>
      </c>
      <c r="N6" s="79">
        <v>4806</v>
      </c>
      <c r="O6" s="79">
        <v>5586318</v>
      </c>
      <c r="P6" s="79">
        <v>4210</v>
      </c>
      <c r="Q6" s="60">
        <f t="shared" si="0"/>
        <v>14879797</v>
      </c>
      <c r="R6" s="60">
        <f t="shared" si="0"/>
        <v>11498</v>
      </c>
      <c r="S6" s="61" t="e">
        <f t="shared" si="1"/>
        <v>#VALUE!</v>
      </c>
      <c r="T6" s="61">
        <f t="shared" si="2"/>
        <v>1294.1204557314315</v>
      </c>
      <c r="U6" s="62">
        <v>24646610</v>
      </c>
      <c r="V6" s="63">
        <f t="shared" si="3"/>
        <v>-0.396274092055662</v>
      </c>
      <c r="W6" s="80">
        <v>178890485</v>
      </c>
      <c r="X6" s="80">
        <v>137505</v>
      </c>
      <c r="Y6" s="50">
        <f t="shared" si="4"/>
        <v>1300.9744009308752</v>
      </c>
    </row>
    <row r="7" spans="1:25" ht="30" customHeight="1">
      <c r="A7" s="40">
        <v>4</v>
      </c>
      <c r="B7" s="41"/>
      <c r="C7" s="81" t="s">
        <v>31</v>
      </c>
      <c r="D7" s="56">
        <v>40801</v>
      </c>
      <c r="E7" s="57" t="s">
        <v>32</v>
      </c>
      <c r="F7" s="58">
        <v>19</v>
      </c>
      <c r="G7" s="58" t="s">
        <v>28</v>
      </c>
      <c r="H7" s="58">
        <v>1</v>
      </c>
      <c r="I7" s="59">
        <v>2183660</v>
      </c>
      <c r="J7" s="59">
        <v>1746</v>
      </c>
      <c r="K7" s="59">
        <v>2689605</v>
      </c>
      <c r="L7" s="59">
        <v>2085</v>
      </c>
      <c r="M7" s="59">
        <v>3828375</v>
      </c>
      <c r="N7" s="59">
        <v>2962</v>
      </c>
      <c r="O7" s="59">
        <v>3268500</v>
      </c>
      <c r="P7" s="59">
        <v>2515</v>
      </c>
      <c r="Q7" s="60">
        <f t="shared" si="0"/>
        <v>11970140</v>
      </c>
      <c r="R7" s="60">
        <f>+J7+L7+N7+P7</f>
        <v>9308</v>
      </c>
      <c r="S7" s="61" t="e">
        <f t="shared" si="1"/>
        <v>#VALUE!</v>
      </c>
      <c r="T7" s="61">
        <f t="shared" si="2"/>
        <v>1286.0055865921788</v>
      </c>
      <c r="U7" s="62">
        <v>0</v>
      </c>
      <c r="V7" s="63">
        <f t="shared" si="3"/>
      </c>
      <c r="W7" s="48">
        <v>11970140</v>
      </c>
      <c r="X7" s="48">
        <v>9308</v>
      </c>
      <c r="Y7" s="50">
        <f t="shared" si="4"/>
        <v>1286.0055865921788</v>
      </c>
    </row>
    <row r="8" spans="1:25" ht="30" customHeight="1">
      <c r="A8" s="40">
        <v>5</v>
      </c>
      <c r="B8" s="41"/>
      <c r="C8" s="55" t="s">
        <v>33</v>
      </c>
      <c r="D8" s="56">
        <v>40787</v>
      </c>
      <c r="E8" s="57" t="s">
        <v>26</v>
      </c>
      <c r="F8" s="58" t="s">
        <v>34</v>
      </c>
      <c r="G8" s="58" t="s">
        <v>28</v>
      </c>
      <c r="H8" s="58">
        <v>3</v>
      </c>
      <c r="I8" s="79">
        <v>1975425</v>
      </c>
      <c r="J8" s="79">
        <v>1547</v>
      </c>
      <c r="K8" s="79">
        <v>2604760</v>
      </c>
      <c r="L8" s="79">
        <v>2141</v>
      </c>
      <c r="M8" s="79">
        <v>3828400</v>
      </c>
      <c r="N8" s="79">
        <v>3120</v>
      </c>
      <c r="O8" s="79">
        <v>2327360</v>
      </c>
      <c r="P8" s="79">
        <v>1880</v>
      </c>
      <c r="Q8" s="60">
        <f t="shared" si="0"/>
        <v>10735945</v>
      </c>
      <c r="R8" s="60">
        <f t="shared" si="0"/>
        <v>8688</v>
      </c>
      <c r="S8" s="61" t="e">
        <f t="shared" si="1"/>
        <v>#VALUE!</v>
      </c>
      <c r="T8" s="61">
        <f t="shared" si="2"/>
        <v>1235.7211095764274</v>
      </c>
      <c r="U8" s="62">
        <v>18040310</v>
      </c>
      <c r="V8" s="63">
        <f t="shared" si="3"/>
        <v>-0.4048913239295777</v>
      </c>
      <c r="W8" s="80">
        <v>66128580</v>
      </c>
      <c r="X8" s="80">
        <v>54653</v>
      </c>
      <c r="Y8" s="50">
        <f t="shared" si="4"/>
        <v>1209.9716392512762</v>
      </c>
    </row>
    <row r="9" spans="1:25" ht="30" customHeight="1">
      <c r="A9" s="40">
        <v>6</v>
      </c>
      <c r="B9" s="41"/>
      <c r="C9" s="81" t="s">
        <v>35</v>
      </c>
      <c r="D9" s="56" t="s">
        <v>36</v>
      </c>
      <c r="E9" s="57" t="s">
        <v>26</v>
      </c>
      <c r="F9" s="58" t="s">
        <v>37</v>
      </c>
      <c r="G9" s="58" t="s">
        <v>28</v>
      </c>
      <c r="H9" s="58">
        <v>0</v>
      </c>
      <c r="I9" s="79"/>
      <c r="J9" s="79"/>
      <c r="K9" s="79">
        <v>1772620</v>
      </c>
      <c r="L9" s="79">
        <v>1480</v>
      </c>
      <c r="M9" s="79">
        <v>2958720</v>
      </c>
      <c r="N9" s="79">
        <v>2440</v>
      </c>
      <c r="O9" s="79">
        <v>2092200</v>
      </c>
      <c r="P9" s="79">
        <v>1697</v>
      </c>
      <c r="Q9" s="60">
        <f t="shared" si="0"/>
        <v>6823540</v>
      </c>
      <c r="R9" s="60">
        <f>+J9+L9+N9+P9</f>
        <v>5617</v>
      </c>
      <c r="S9" s="61" t="e">
        <f t="shared" si="1"/>
        <v>#VALUE!</v>
      </c>
      <c r="T9" s="61">
        <f t="shared" si="2"/>
        <v>1214.8014954602102</v>
      </c>
      <c r="U9" s="62">
        <v>0</v>
      </c>
      <c r="V9" s="63">
        <f t="shared" si="3"/>
      </c>
      <c r="W9" s="80">
        <v>6823540</v>
      </c>
      <c r="X9" s="80">
        <v>5617</v>
      </c>
      <c r="Y9" s="50">
        <f t="shared" si="4"/>
        <v>1214.8014954602102</v>
      </c>
    </row>
    <row r="10" spans="1:25" ht="30" customHeight="1">
      <c r="A10" s="40">
        <v>7</v>
      </c>
      <c r="B10" s="41"/>
      <c r="C10" s="55" t="s">
        <v>38</v>
      </c>
      <c r="D10" s="56">
        <v>40752</v>
      </c>
      <c r="E10" s="57" t="s">
        <v>26</v>
      </c>
      <c r="F10" s="58" t="s">
        <v>39</v>
      </c>
      <c r="G10" s="58" t="s">
        <v>28</v>
      </c>
      <c r="H10" s="58">
        <v>8</v>
      </c>
      <c r="I10" s="79">
        <v>554990</v>
      </c>
      <c r="J10" s="79">
        <v>471</v>
      </c>
      <c r="K10" s="79">
        <v>989000</v>
      </c>
      <c r="L10" s="79">
        <v>815</v>
      </c>
      <c r="M10" s="79">
        <v>1459550</v>
      </c>
      <c r="N10" s="79">
        <v>1172</v>
      </c>
      <c r="O10" s="79">
        <v>846840</v>
      </c>
      <c r="P10" s="79">
        <v>683</v>
      </c>
      <c r="Q10" s="60">
        <f t="shared" si="0"/>
        <v>3850380</v>
      </c>
      <c r="R10" s="60">
        <f t="shared" si="0"/>
        <v>3141</v>
      </c>
      <c r="S10" s="61" t="e">
        <f t="shared" si="1"/>
        <v>#VALUE!</v>
      </c>
      <c r="T10" s="61">
        <f t="shared" si="2"/>
        <v>1225.8452722063037</v>
      </c>
      <c r="U10" s="62">
        <v>7112540</v>
      </c>
      <c r="V10" s="63">
        <f t="shared" si="3"/>
        <v>-0.45864909019843825</v>
      </c>
      <c r="W10" s="80">
        <v>208810295</v>
      </c>
      <c r="X10" s="80">
        <v>173094</v>
      </c>
      <c r="Y10" s="50">
        <f t="shared" si="4"/>
        <v>1206.3404566305014</v>
      </c>
    </row>
    <row r="11" spans="1:25" ht="30" customHeight="1">
      <c r="A11" s="40">
        <v>8</v>
      </c>
      <c r="B11" s="41"/>
      <c r="C11" s="78" t="s">
        <v>40</v>
      </c>
      <c r="D11" s="56">
        <v>40773</v>
      </c>
      <c r="E11" s="57" t="s">
        <v>26</v>
      </c>
      <c r="F11" s="58" t="s">
        <v>41</v>
      </c>
      <c r="G11" s="58" t="s">
        <v>28</v>
      </c>
      <c r="H11" s="58">
        <v>5</v>
      </c>
      <c r="I11" s="79">
        <v>532630</v>
      </c>
      <c r="J11" s="79">
        <v>433</v>
      </c>
      <c r="K11" s="79">
        <v>788860</v>
      </c>
      <c r="L11" s="79">
        <v>647</v>
      </c>
      <c r="M11" s="79">
        <v>1436400</v>
      </c>
      <c r="N11" s="79">
        <v>1180</v>
      </c>
      <c r="O11" s="79">
        <v>884270</v>
      </c>
      <c r="P11" s="79">
        <v>730</v>
      </c>
      <c r="Q11" s="60">
        <f t="shared" si="0"/>
        <v>3642160</v>
      </c>
      <c r="R11" s="60">
        <f t="shared" si="0"/>
        <v>2990</v>
      </c>
      <c r="S11" s="61" t="e">
        <f t="shared" si="1"/>
        <v>#VALUE!</v>
      </c>
      <c r="T11" s="61">
        <f t="shared" si="2"/>
        <v>1218.1137123745818</v>
      </c>
      <c r="U11" s="62">
        <v>7966030</v>
      </c>
      <c r="V11" s="63">
        <f t="shared" si="3"/>
        <v>-0.5427885659481574</v>
      </c>
      <c r="W11" s="80">
        <v>105611430</v>
      </c>
      <c r="X11" s="80">
        <v>88520</v>
      </c>
      <c r="Y11" s="50">
        <f t="shared" si="4"/>
        <v>1193.0798689561682</v>
      </c>
    </row>
    <row r="12" spans="1:25" ht="30" customHeight="1">
      <c r="A12" s="40">
        <v>9</v>
      </c>
      <c r="B12" s="41"/>
      <c r="C12" s="55" t="s">
        <v>42</v>
      </c>
      <c r="D12" s="56">
        <v>40801</v>
      </c>
      <c r="E12" s="57" t="s">
        <v>43</v>
      </c>
      <c r="F12" s="58">
        <v>15</v>
      </c>
      <c r="G12" s="58" t="s">
        <v>28</v>
      </c>
      <c r="H12" s="58">
        <v>1</v>
      </c>
      <c r="I12" s="82">
        <v>583540</v>
      </c>
      <c r="J12" s="82">
        <v>449</v>
      </c>
      <c r="K12" s="82">
        <v>753060</v>
      </c>
      <c r="L12" s="82">
        <v>581</v>
      </c>
      <c r="M12" s="82">
        <v>1055600</v>
      </c>
      <c r="N12" s="82">
        <v>814</v>
      </c>
      <c r="O12" s="82">
        <v>925125</v>
      </c>
      <c r="P12" s="82">
        <v>720</v>
      </c>
      <c r="Q12" s="60">
        <f>+I12+K12+M12+O12</f>
        <v>3317325</v>
      </c>
      <c r="R12" s="60">
        <f>+J12+L12+N12+P12</f>
        <v>2564</v>
      </c>
      <c r="S12" s="61" t="e">
        <f t="shared" si="1"/>
        <v>#VALUE!</v>
      </c>
      <c r="T12" s="61">
        <f t="shared" si="2"/>
        <v>1293.8085023400936</v>
      </c>
      <c r="U12" s="62">
        <v>0</v>
      </c>
      <c r="V12" s="63">
        <f t="shared" si="3"/>
      </c>
      <c r="W12" s="83">
        <v>4219495</v>
      </c>
      <c r="X12" s="83">
        <v>3224</v>
      </c>
      <c r="Y12" s="50">
        <f t="shared" si="4"/>
        <v>1308.776364764268</v>
      </c>
    </row>
    <row r="13" spans="1:25" ht="30" customHeight="1">
      <c r="A13" s="40">
        <v>10</v>
      </c>
      <c r="B13" s="41"/>
      <c r="C13" s="55" t="s">
        <v>44</v>
      </c>
      <c r="D13" s="56" t="s">
        <v>25</v>
      </c>
      <c r="E13" s="57" t="s">
        <v>45</v>
      </c>
      <c r="F13" s="58">
        <v>7</v>
      </c>
      <c r="G13" s="58" t="s">
        <v>28</v>
      </c>
      <c r="H13" s="58">
        <v>2</v>
      </c>
      <c r="I13" s="84">
        <v>497385</v>
      </c>
      <c r="J13" s="84">
        <v>420</v>
      </c>
      <c r="K13" s="84">
        <v>753650</v>
      </c>
      <c r="L13" s="84">
        <v>608</v>
      </c>
      <c r="M13" s="84">
        <v>926615</v>
      </c>
      <c r="N13" s="84">
        <v>728</v>
      </c>
      <c r="O13" s="84">
        <v>660180</v>
      </c>
      <c r="P13" s="84">
        <v>541</v>
      </c>
      <c r="Q13" s="60">
        <f>+I13+K13+M13+O13</f>
        <v>2837830</v>
      </c>
      <c r="R13" s="60">
        <f>+J13+L13+N13+P13</f>
        <v>2297</v>
      </c>
      <c r="S13" s="61" t="e">
        <f t="shared" si="1"/>
        <v>#VALUE!</v>
      </c>
      <c r="T13" s="61">
        <f t="shared" si="2"/>
        <v>1235.450587723117</v>
      </c>
      <c r="U13" s="62">
        <v>3972485</v>
      </c>
      <c r="V13" s="63">
        <f t="shared" si="3"/>
        <v>-0.2856285171624311</v>
      </c>
      <c r="W13" s="48">
        <v>8808025</v>
      </c>
      <c r="X13" s="48">
        <v>7408</v>
      </c>
      <c r="Y13" s="50">
        <f t="shared" si="4"/>
        <v>1188.9882559395248</v>
      </c>
    </row>
    <row r="14" spans="1:25" ht="18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5" thickBot="1">
      <c r="A15" s="22"/>
      <c r="B15" s="70" t="s">
        <v>17</v>
      </c>
      <c r="C15" s="71"/>
      <c r="D15" s="71"/>
      <c r="E15" s="72"/>
      <c r="F15" s="23"/>
      <c r="G15" s="23">
        <f>SUM(G4:G14)</f>
        <v>31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111438493</v>
      </c>
      <c r="R15" s="27">
        <f>SUM(R4:R14)</f>
        <v>87308</v>
      </c>
      <c r="S15" s="28">
        <f>R15/G15</f>
        <v>2816.3870967741937</v>
      </c>
      <c r="T15" s="49">
        <f>Q15/R15</f>
        <v>1276.3835272827232</v>
      </c>
      <c r="U15" s="39">
        <v>111878342</v>
      </c>
      <c r="V15" s="38">
        <f>IF(U15&lt;&gt;0,-(U15-Q15)/U15,"")</f>
        <v>-0.003931493729143752</v>
      </c>
      <c r="W15" s="29"/>
      <c r="X15" s="30"/>
      <c r="Y15" s="31"/>
    </row>
    <row r="16" spans="1:25" ht="17.25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67" t="s">
        <v>19</v>
      </c>
      <c r="V16" s="67"/>
      <c r="W16" s="67"/>
      <c r="X16" s="67"/>
      <c r="Y16" s="67"/>
    </row>
    <row r="17" spans="1:25" ht="17.25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68"/>
      <c r="V17" s="68"/>
      <c r="W17" s="68"/>
      <c r="X17" s="68"/>
      <c r="Y17" s="68"/>
    </row>
    <row r="18" spans="1:25" ht="17.25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68"/>
      <c r="V18" s="68"/>
      <c r="W18" s="68"/>
      <c r="X18" s="68"/>
      <c r="Y18" s="68"/>
    </row>
  </sheetData>
  <sheetProtection/>
  <mergeCells count="15"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Andi</cp:lastModifiedBy>
  <cp:lastPrinted>2008-10-22T07:58:06Z</cp:lastPrinted>
  <dcterms:created xsi:type="dcterms:W3CDTF">2006-04-04T07:29:08Z</dcterms:created>
  <dcterms:modified xsi:type="dcterms:W3CDTF">2011-09-19T13:06:33Z</dcterms:modified>
  <cp:category/>
  <cp:version/>
  <cp:contentType/>
  <cp:contentStatus/>
</cp:coreProperties>
</file>