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52" sheetId="1" r:id="rId1"/>
  </sheets>
  <definedNames/>
  <calcPr fullCalcOnLoad="1"/>
</workbook>
</file>

<file path=xl/sharedStrings.xml><?xml version="1.0" encoding="utf-8"?>
<sst xmlns="http://schemas.openxmlformats.org/spreadsheetml/2006/main" count="76" uniqueCount="48">
  <si>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</si>
  <si>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</si>
  <si>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</si>
  <si>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</si>
  <si>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</si>
  <si>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</si>
  <si>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</si>
  <si>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</si>
  <si>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</si>
  <si>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</si>
  <si>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</si>
  <si>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</si>
  <si>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</si>
  <si>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</si>
  <si>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</si>
  <si>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</si>
  <si>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</si>
  <si>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</si>
  <si>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</si>
  <si>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</si>
  <si>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</si>
  <si>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Jack and Jill</t>
  </si>
  <si>
    <t>29.12.2011</t>
  </si>
  <si>
    <t>InterCom</t>
  </si>
  <si>
    <t>34+1</t>
  </si>
  <si>
    <t>n/a</t>
  </si>
  <si>
    <t>Puss In Boots</t>
  </si>
  <si>
    <t>01.12.2011</t>
  </si>
  <si>
    <t>UIP</t>
  </si>
  <si>
    <t>22+1+33+1+1</t>
  </si>
  <si>
    <t>Happy Feet 2 in 3D</t>
  </si>
  <si>
    <t>22.12.2011</t>
  </si>
  <si>
    <t>19+28+1</t>
  </si>
  <si>
    <t>Mission: Impossible Ghost Protocol</t>
  </si>
  <si>
    <t>15.12.2011</t>
  </si>
  <si>
    <t>34+2+1</t>
  </si>
  <si>
    <t>New Year's Eve</t>
  </si>
  <si>
    <t>08.12.2011</t>
  </si>
  <si>
    <t>32+1</t>
  </si>
  <si>
    <t>Alvin and the Chipmunks: Chip-Wrecked</t>
  </si>
  <si>
    <t>26+1</t>
  </si>
  <si>
    <t>The Darkest Hour</t>
  </si>
  <si>
    <t>S.O.S. Love (local)</t>
  </si>
  <si>
    <t>Forum Hungary</t>
  </si>
  <si>
    <t>14+28</t>
  </si>
  <si>
    <t xml:space="preserve">Arthur Christmas </t>
  </si>
  <si>
    <t>17+26+1</t>
  </si>
  <si>
    <t>Machine Gun Preacher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</si>
</sst>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#,##0_ ;\-#,##0\ "/>
    <numFmt numFmtId="198" formatCode="dd/mm/yyyy;@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vertical="center"/>
      <protection locked="0"/>
    </xf>
    <xf numFmtId="189" fontId="15" fillId="25" borderId="26" xfId="0" applyNumberFormat="1" applyFont="1" applyFill="1" applyBorder="1" applyAlignment="1" applyProtection="1">
      <alignment horizontal="center" vertical="center"/>
      <protection locked="0"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39" applyNumberFormat="1" applyFont="1" applyFill="1" applyBorder="1" applyAlignment="1" applyProtection="1">
      <alignment horizontal="right" vertical="center"/>
      <protection/>
    </xf>
    <xf numFmtId="3" fontId="14" fillId="25" borderId="26" xfId="55" applyNumberFormat="1" applyFont="1" applyFill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0" fontId="34" fillId="25" borderId="26" xfId="0" applyFont="1" applyFill="1" applyBorder="1" applyAlignment="1">
      <alignment vertical="center"/>
    </xf>
    <xf numFmtId="3" fontId="14" fillId="25" borderId="26" xfId="39" applyNumberFormat="1" applyFont="1" applyFill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39" applyNumberFormat="1" applyFont="1" applyFill="1" applyBorder="1" applyAlignment="1">
      <alignment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197" fontId="16" fillId="0" borderId="26" xfId="39" applyNumberFormat="1" applyFont="1" applyBorder="1" applyAlignment="1">
      <alignment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3" fontId="14" fillId="25" borderId="28" xfId="55" applyNumberFormat="1" applyFont="1" applyFill="1" applyBorder="1" applyAlignment="1" applyProtection="1">
      <alignment horizontal="right" vertical="center"/>
      <protection/>
    </xf>
    <xf numFmtId="197" fontId="14" fillId="25" borderId="26" xfId="39" applyNumberFormat="1" applyFont="1" applyFill="1" applyBorder="1" applyAlignment="1">
      <alignment/>
    </xf>
    <xf numFmtId="197" fontId="16" fillId="25" borderId="26" xfId="39" applyNumberFormat="1" applyFont="1" applyFill="1" applyBorder="1" applyAlignment="1">
      <alignment/>
    </xf>
    <xf numFmtId="0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39" applyNumberFormat="1" applyFont="1" applyFill="1" applyBorder="1" applyAlignment="1" applyProtection="1">
      <alignment horizontal="right"/>
      <protection/>
    </xf>
    <xf numFmtId="3" fontId="14" fillId="25" borderId="26" xfId="39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24" borderId="31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7642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3258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29 DECEMBER 2011 - 1 JANUARY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Z5" sqref="Z5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7109375" style="0" customWidth="1"/>
    <col min="4" max="4" width="13.57421875" style="0" customWidth="1"/>
    <col min="5" max="5" width="17.57421875" style="0" customWidth="1"/>
    <col min="6" max="6" width="13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8515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9" t="s">
        <v>0</v>
      </c>
      <c r="D2" s="91" t="s">
        <v>1</v>
      </c>
      <c r="E2" s="91" t="s">
        <v>2</v>
      </c>
      <c r="F2" s="94" t="s">
        <v>3</v>
      </c>
      <c r="G2" s="94" t="s">
        <v>4</v>
      </c>
      <c r="H2" s="94" t="s">
        <v>5</v>
      </c>
      <c r="I2" s="84" t="s">
        <v>18</v>
      </c>
      <c r="J2" s="84"/>
      <c r="K2" s="84" t="s">
        <v>6</v>
      </c>
      <c r="L2" s="84"/>
      <c r="M2" s="84" t="s">
        <v>7</v>
      </c>
      <c r="N2" s="84"/>
      <c r="O2" s="84" t="s">
        <v>8</v>
      </c>
      <c r="P2" s="84"/>
      <c r="Q2" s="84" t="s">
        <v>9</v>
      </c>
      <c r="R2" s="84"/>
      <c r="S2" s="84"/>
      <c r="T2" s="84"/>
      <c r="U2" s="84" t="s">
        <v>10</v>
      </c>
      <c r="V2" s="84"/>
      <c r="W2" s="84" t="s">
        <v>11</v>
      </c>
      <c r="X2" s="84"/>
      <c r="Y2" s="85"/>
    </row>
    <row r="3" spans="1:25" ht="30" customHeight="1">
      <c r="A3" s="13"/>
      <c r="B3" s="14"/>
      <c r="C3" s="90"/>
      <c r="D3" s="92"/>
      <c r="E3" s="93"/>
      <c r="F3" s="95"/>
      <c r="G3" s="95"/>
      <c r="H3" s="9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49" t="s">
        <v>22</v>
      </c>
      <c r="E4" s="50" t="s">
        <v>23</v>
      </c>
      <c r="F4" s="51" t="s">
        <v>24</v>
      </c>
      <c r="G4" s="51" t="s">
        <v>25</v>
      </c>
      <c r="H4" s="51">
        <v>1</v>
      </c>
      <c r="I4" s="59">
        <v>16350644</v>
      </c>
      <c r="J4" s="59">
        <v>14186</v>
      </c>
      <c r="K4" s="57">
        <v>15698797</v>
      </c>
      <c r="L4" s="57">
        <v>13584</v>
      </c>
      <c r="M4" s="57">
        <v>4331298</v>
      </c>
      <c r="N4" s="57">
        <v>3744</v>
      </c>
      <c r="O4" s="57">
        <v>6251966</v>
      </c>
      <c r="P4" s="57">
        <v>5075</v>
      </c>
      <c r="Q4" s="52">
        <v>42632705</v>
      </c>
      <c r="R4" s="56">
        <v>36589</v>
      </c>
      <c r="S4" s="53" t="e">
        <v>#VALUE!</v>
      </c>
      <c r="T4" s="53">
        <v>1165</v>
      </c>
      <c r="U4" s="80">
        <v>0</v>
      </c>
      <c r="V4" s="67">
        <f>IF(U4&lt;&gt;0,-(U4-Q4)/U4,"")</f>
      </c>
      <c r="W4" s="54">
        <v>42632705</v>
      </c>
      <c r="X4" s="54">
        <v>36589</v>
      </c>
      <c r="Y4" s="60">
        <v>1165</v>
      </c>
    </row>
    <row r="5" spans="1:25" ht="30" customHeight="1">
      <c r="A5" s="40">
        <v>2</v>
      </c>
      <c r="B5" s="41"/>
      <c r="C5" s="55" t="s">
        <v>26</v>
      </c>
      <c r="D5" s="49" t="s">
        <v>27</v>
      </c>
      <c r="E5" s="50" t="s">
        <v>28</v>
      </c>
      <c r="F5" s="51" t="s">
        <v>29</v>
      </c>
      <c r="G5" s="51">
        <v>50</v>
      </c>
      <c r="H5" s="51">
        <v>5</v>
      </c>
      <c r="I5" s="59">
        <v>13968180</v>
      </c>
      <c r="J5" s="59">
        <v>10701</v>
      </c>
      <c r="K5" s="59">
        <v>12586675</v>
      </c>
      <c r="L5" s="59">
        <v>9559</v>
      </c>
      <c r="M5" s="59">
        <v>4779094</v>
      </c>
      <c r="N5" s="59">
        <v>3727</v>
      </c>
      <c r="O5" s="59">
        <v>3462950</v>
      </c>
      <c r="P5" s="59">
        <v>2598</v>
      </c>
      <c r="Q5" s="52">
        <v>34796899</v>
      </c>
      <c r="R5" s="56">
        <v>26585</v>
      </c>
      <c r="S5" s="53" t="e">
        <v>#VALUE!</v>
      </c>
      <c r="T5" s="53">
        <v>1309</v>
      </c>
      <c r="U5" s="80">
        <v>19053089</v>
      </c>
      <c r="V5" s="67">
        <f>IF(U5&lt;&gt;0,-(U5-Q5)/U5,"")</f>
        <v>0.8263127307073409</v>
      </c>
      <c r="W5" s="61">
        <v>297635489</v>
      </c>
      <c r="X5" s="61">
        <v>227865</v>
      </c>
      <c r="Y5" s="60">
        <v>1306</v>
      </c>
    </row>
    <row r="6" spans="1:25" ht="30" customHeight="1">
      <c r="A6" s="40">
        <v>3</v>
      </c>
      <c r="B6" s="41"/>
      <c r="C6" s="48" t="s">
        <v>30</v>
      </c>
      <c r="D6" s="49" t="s">
        <v>31</v>
      </c>
      <c r="E6" s="50" t="s">
        <v>23</v>
      </c>
      <c r="F6" s="51" t="s">
        <v>32</v>
      </c>
      <c r="G6" s="51" t="s">
        <v>25</v>
      </c>
      <c r="H6" s="51">
        <v>2</v>
      </c>
      <c r="I6" s="57">
        <v>13205573</v>
      </c>
      <c r="J6" s="57">
        <v>10163</v>
      </c>
      <c r="K6" s="57">
        <v>12584495</v>
      </c>
      <c r="L6" s="57">
        <v>9653</v>
      </c>
      <c r="M6" s="57">
        <v>4678094</v>
      </c>
      <c r="N6" s="57">
        <v>3663</v>
      </c>
      <c r="O6" s="57">
        <v>4237450</v>
      </c>
      <c r="P6" s="57">
        <v>3159</v>
      </c>
      <c r="Q6" s="52">
        <v>34705612</v>
      </c>
      <c r="R6" s="56">
        <v>26638</v>
      </c>
      <c r="S6" s="53" t="e">
        <v>#VALUE!</v>
      </c>
      <c r="T6" s="53">
        <v>1303</v>
      </c>
      <c r="U6" s="81">
        <v>17667971</v>
      </c>
      <c r="V6" s="67">
        <f>IF(U6&lt;&gt;0,-(U6-Q6)/U6,"")</f>
        <v>0.9643235773932388</v>
      </c>
      <c r="W6" s="54">
        <v>90386523</v>
      </c>
      <c r="X6" s="54">
        <v>69788</v>
      </c>
      <c r="Y6" s="60">
        <v>1295</v>
      </c>
    </row>
    <row r="7" spans="1:25" ht="30" customHeight="1">
      <c r="A7" s="40">
        <v>4</v>
      </c>
      <c r="B7" s="41"/>
      <c r="C7" s="48" t="s">
        <v>33</v>
      </c>
      <c r="D7" s="49" t="s">
        <v>34</v>
      </c>
      <c r="E7" s="50" t="s">
        <v>28</v>
      </c>
      <c r="F7" s="51" t="s">
        <v>35</v>
      </c>
      <c r="G7" s="51">
        <v>37</v>
      </c>
      <c r="H7" s="51">
        <v>3</v>
      </c>
      <c r="I7" s="59">
        <v>9557415</v>
      </c>
      <c r="J7" s="59">
        <v>7738</v>
      </c>
      <c r="K7" s="57">
        <v>9346575</v>
      </c>
      <c r="L7" s="57">
        <v>7513</v>
      </c>
      <c r="M7" s="57">
        <v>2302882</v>
      </c>
      <c r="N7" s="57">
        <v>1828</v>
      </c>
      <c r="O7" s="57">
        <v>4296073</v>
      </c>
      <c r="P7" s="57">
        <v>3293</v>
      </c>
      <c r="Q7" s="52">
        <v>25502945</v>
      </c>
      <c r="R7" s="56">
        <v>20372</v>
      </c>
      <c r="S7" s="53">
        <v>551</v>
      </c>
      <c r="T7" s="53">
        <v>1252</v>
      </c>
      <c r="U7" s="81">
        <v>15017641</v>
      </c>
      <c r="V7" s="67">
        <f aca="true" t="shared" si="0" ref="V7:V13">IF(U7&lt;&gt;0,-(U7-Q7)/U7,"")</f>
        <v>0.6981991379338472</v>
      </c>
      <c r="W7" s="54">
        <v>121741848</v>
      </c>
      <c r="X7" s="54">
        <v>99188</v>
      </c>
      <c r="Y7" s="60">
        <v>1227</v>
      </c>
    </row>
    <row r="8" spans="1:25" ht="30" customHeight="1">
      <c r="A8" s="40">
        <v>5</v>
      </c>
      <c r="B8" s="41"/>
      <c r="C8" s="55" t="s">
        <v>36</v>
      </c>
      <c r="D8" s="49" t="s">
        <v>37</v>
      </c>
      <c r="E8" s="50" t="s">
        <v>23</v>
      </c>
      <c r="F8" s="51" t="s">
        <v>38</v>
      </c>
      <c r="G8" s="51" t="s">
        <v>25</v>
      </c>
      <c r="H8" s="51">
        <v>4</v>
      </c>
      <c r="I8" s="59">
        <v>6833426</v>
      </c>
      <c r="J8" s="59">
        <v>5877</v>
      </c>
      <c r="K8" s="57">
        <v>7328727</v>
      </c>
      <c r="L8" s="57">
        <v>6183</v>
      </c>
      <c r="M8" s="57">
        <v>2112698</v>
      </c>
      <c r="N8" s="57">
        <v>1764</v>
      </c>
      <c r="O8" s="57">
        <v>2748766</v>
      </c>
      <c r="P8" s="57">
        <v>2141</v>
      </c>
      <c r="Q8" s="52">
        <v>19005617</v>
      </c>
      <c r="R8" s="56">
        <v>15965</v>
      </c>
      <c r="S8" s="53" t="e">
        <v>#VALUE!</v>
      </c>
      <c r="T8" s="53">
        <v>1190</v>
      </c>
      <c r="U8" s="80">
        <v>9290956</v>
      </c>
      <c r="V8" s="67">
        <f t="shared" si="0"/>
        <v>1.045604026108831</v>
      </c>
      <c r="W8" s="66">
        <v>109237773</v>
      </c>
      <c r="X8" s="66">
        <v>92532</v>
      </c>
      <c r="Y8" s="60">
        <v>1180</v>
      </c>
    </row>
    <row r="9" spans="1:25" ht="30" customHeight="1">
      <c r="A9" s="40">
        <v>6</v>
      </c>
      <c r="B9" s="41"/>
      <c r="C9" s="48" t="s">
        <v>39</v>
      </c>
      <c r="D9" s="49" t="s">
        <v>34</v>
      </c>
      <c r="E9" s="50" t="s">
        <v>23</v>
      </c>
      <c r="F9" s="51" t="s">
        <v>40</v>
      </c>
      <c r="G9" s="51" t="s">
        <v>25</v>
      </c>
      <c r="H9" s="51">
        <v>3</v>
      </c>
      <c r="I9" s="59">
        <v>5004615</v>
      </c>
      <c r="J9" s="59">
        <v>4578</v>
      </c>
      <c r="K9" s="59">
        <v>4517131</v>
      </c>
      <c r="L9" s="59">
        <v>4131</v>
      </c>
      <c r="M9" s="59">
        <v>1887920</v>
      </c>
      <c r="N9" s="59">
        <v>1743</v>
      </c>
      <c r="O9" s="59">
        <v>1463870</v>
      </c>
      <c r="P9" s="59">
        <v>1314</v>
      </c>
      <c r="Q9" s="52">
        <v>12873536</v>
      </c>
      <c r="R9" s="56">
        <v>11766</v>
      </c>
      <c r="S9" s="53" t="e">
        <v>#VALUE!</v>
      </c>
      <c r="T9" s="53">
        <v>1094</v>
      </c>
      <c r="U9" s="81">
        <v>7657851</v>
      </c>
      <c r="V9" s="67">
        <f t="shared" si="0"/>
        <v>0.6810899036818554</v>
      </c>
      <c r="W9" s="61">
        <v>51744510</v>
      </c>
      <c r="X9" s="61">
        <v>47274</v>
      </c>
      <c r="Y9" s="60">
        <v>1095</v>
      </c>
    </row>
    <row r="10" spans="1:25" ht="30" customHeight="1">
      <c r="A10" s="40">
        <v>7</v>
      </c>
      <c r="B10" s="41"/>
      <c r="C10" s="50" t="s">
        <v>41</v>
      </c>
      <c r="D10" s="49" t="s">
        <v>31</v>
      </c>
      <c r="E10" s="50" t="s">
        <v>23</v>
      </c>
      <c r="F10" s="51">
        <v>16</v>
      </c>
      <c r="G10" s="51" t="s">
        <v>25</v>
      </c>
      <c r="H10" s="51">
        <v>2</v>
      </c>
      <c r="I10" s="59">
        <v>4126525</v>
      </c>
      <c r="J10" s="59">
        <v>2798</v>
      </c>
      <c r="K10" s="57">
        <v>3590525</v>
      </c>
      <c r="L10" s="57">
        <v>2415</v>
      </c>
      <c r="M10" s="57">
        <v>179430</v>
      </c>
      <c r="N10" s="57">
        <v>109</v>
      </c>
      <c r="O10" s="57">
        <v>1802060</v>
      </c>
      <c r="P10" s="57">
        <v>1178</v>
      </c>
      <c r="Q10" s="52">
        <v>9698540</v>
      </c>
      <c r="R10" s="56">
        <v>6500</v>
      </c>
      <c r="S10" s="53" t="e">
        <v>#VALUE!</v>
      </c>
      <c r="T10" s="53">
        <v>1492</v>
      </c>
      <c r="U10" s="81">
        <v>7143221</v>
      </c>
      <c r="V10" s="67">
        <f t="shared" si="0"/>
        <v>0.35772643741527804</v>
      </c>
      <c r="W10" s="54">
        <v>31933156</v>
      </c>
      <c r="X10" s="54">
        <v>21296</v>
      </c>
      <c r="Y10" s="60">
        <v>1499</v>
      </c>
    </row>
    <row r="11" spans="1:25" ht="30" customHeight="1">
      <c r="A11" s="40">
        <v>8</v>
      </c>
      <c r="B11" s="41"/>
      <c r="C11" s="68" t="s">
        <v>42</v>
      </c>
      <c r="D11" s="69">
        <v>40892</v>
      </c>
      <c r="E11" s="70" t="s">
        <v>43</v>
      </c>
      <c r="F11" s="71" t="s">
        <v>44</v>
      </c>
      <c r="G11" s="71" t="s">
        <v>25</v>
      </c>
      <c r="H11" s="71">
        <v>3</v>
      </c>
      <c r="I11" s="72">
        <v>2519965</v>
      </c>
      <c r="J11" s="72">
        <v>1918</v>
      </c>
      <c r="K11" s="72">
        <v>2481980</v>
      </c>
      <c r="L11" s="72">
        <v>1847</v>
      </c>
      <c r="M11" s="72">
        <v>389950</v>
      </c>
      <c r="N11" s="72">
        <v>292</v>
      </c>
      <c r="O11" s="72">
        <v>831560</v>
      </c>
      <c r="P11" s="72">
        <v>582</v>
      </c>
      <c r="Q11" s="73">
        <f aca="true" t="shared" si="1" ref="Q11:R13">+I11+K11+M11+O11</f>
        <v>6223455</v>
      </c>
      <c r="R11" s="73">
        <f t="shared" si="1"/>
        <v>4639</v>
      </c>
      <c r="S11" s="74" t="e">
        <f>IF(Q11&lt;&gt;0,R11/G11,"")</f>
        <v>#VALUE!</v>
      </c>
      <c r="T11" s="74">
        <f>IF(Q11&lt;&gt;0,Q11/R11,"")</f>
        <v>1341.5509808148308</v>
      </c>
      <c r="U11" s="75">
        <v>4933035</v>
      </c>
      <c r="V11" s="67">
        <f t="shared" si="0"/>
        <v>0.2615874405918466</v>
      </c>
      <c r="W11" s="54">
        <v>38823840</v>
      </c>
      <c r="X11" s="54">
        <v>29228</v>
      </c>
      <c r="Y11" s="76">
        <f>W11/X11</f>
        <v>1328.3098398795676</v>
      </c>
    </row>
    <row r="12" spans="1:25" ht="30" customHeight="1">
      <c r="A12" s="40">
        <v>9</v>
      </c>
      <c r="B12" s="41"/>
      <c r="C12" s="68" t="s">
        <v>45</v>
      </c>
      <c r="D12" s="69">
        <v>40871</v>
      </c>
      <c r="E12" s="70" t="s">
        <v>23</v>
      </c>
      <c r="F12" s="71" t="s">
        <v>46</v>
      </c>
      <c r="G12" s="71" t="s">
        <v>25</v>
      </c>
      <c r="H12" s="71">
        <v>6</v>
      </c>
      <c r="I12" s="77">
        <v>1610750</v>
      </c>
      <c r="J12" s="77">
        <v>1284</v>
      </c>
      <c r="K12" s="77">
        <v>1663660</v>
      </c>
      <c r="L12" s="77">
        <v>1366</v>
      </c>
      <c r="M12" s="77">
        <v>944400</v>
      </c>
      <c r="N12" s="77">
        <v>781</v>
      </c>
      <c r="O12" s="77">
        <v>394320</v>
      </c>
      <c r="P12" s="77">
        <v>309</v>
      </c>
      <c r="Q12" s="73">
        <f t="shared" si="1"/>
        <v>4613130</v>
      </c>
      <c r="R12" s="73">
        <f t="shared" si="1"/>
        <v>3740</v>
      </c>
      <c r="S12" s="74" t="e">
        <f>IF(Q12&lt;&gt;0,R12/G12,"")</f>
        <v>#VALUE!</v>
      </c>
      <c r="T12" s="74">
        <f>IF(Q12&lt;&gt;0,Q12/R12,"")</f>
        <v>1233.457219251337</v>
      </c>
      <c r="U12" s="75">
        <v>5207732</v>
      </c>
      <c r="V12" s="67">
        <f t="shared" si="0"/>
        <v>-0.11417676639274064</v>
      </c>
      <c r="W12" s="78">
        <v>96114252</v>
      </c>
      <c r="X12" s="78">
        <v>78723</v>
      </c>
      <c r="Y12" s="76">
        <f>W12/X12</f>
        <v>1220.9170382226287</v>
      </c>
    </row>
    <row r="13" spans="1:25" ht="30" customHeight="1">
      <c r="A13" s="40">
        <v>10</v>
      </c>
      <c r="B13" s="41"/>
      <c r="C13" s="79" t="s">
        <v>47</v>
      </c>
      <c r="D13" s="69">
        <v>40906</v>
      </c>
      <c r="E13" s="70" t="s">
        <v>43</v>
      </c>
      <c r="F13" s="71">
        <v>16</v>
      </c>
      <c r="G13" s="71" t="s">
        <v>25</v>
      </c>
      <c r="H13" s="71">
        <v>1</v>
      </c>
      <c r="I13" s="72">
        <v>1390150</v>
      </c>
      <c r="J13" s="72">
        <v>1111</v>
      </c>
      <c r="K13" s="72">
        <v>1517400</v>
      </c>
      <c r="L13" s="72">
        <v>1224</v>
      </c>
      <c r="M13" s="72">
        <v>259580</v>
      </c>
      <c r="N13" s="72">
        <v>214</v>
      </c>
      <c r="O13" s="72">
        <v>1181370</v>
      </c>
      <c r="P13" s="72">
        <v>891</v>
      </c>
      <c r="Q13" s="73">
        <f t="shared" si="1"/>
        <v>4348500</v>
      </c>
      <c r="R13" s="73">
        <f t="shared" si="1"/>
        <v>3440</v>
      </c>
      <c r="S13" s="74" t="e">
        <f>IF(Q13&lt;&gt;0,R13/G13,"")</f>
        <v>#VALUE!</v>
      </c>
      <c r="T13" s="74">
        <f>IF(Q13&lt;&gt;0,Q13/R13,"")</f>
        <v>1264.0988372093022</v>
      </c>
      <c r="U13" s="75">
        <v>0</v>
      </c>
      <c r="V13" s="67">
        <f t="shared" si="0"/>
      </c>
      <c r="W13" s="54">
        <v>4348500</v>
      </c>
      <c r="X13" s="54">
        <v>3440</v>
      </c>
      <c r="Y13" s="76">
        <f>W13/X13</f>
        <v>1264.0988372093022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62"/>
      <c r="J14" s="62"/>
      <c r="K14" s="62"/>
      <c r="L14" s="62"/>
      <c r="M14" s="62"/>
      <c r="N14" s="62"/>
      <c r="O14" s="62"/>
      <c r="P14" s="62"/>
      <c r="Q14" s="63"/>
      <c r="R14" s="64"/>
      <c r="S14" s="65"/>
      <c r="T14" s="62"/>
      <c r="U14" s="62"/>
      <c r="V14" s="62"/>
      <c r="W14" s="62"/>
      <c r="X14" s="62"/>
      <c r="Y14" s="62"/>
    </row>
    <row r="15" spans="1:25" ht="17.25" thickBot="1">
      <c r="A15" s="22"/>
      <c r="B15" s="86" t="s">
        <v>17</v>
      </c>
      <c r="C15" s="87"/>
      <c r="D15" s="87"/>
      <c r="E15" s="88"/>
      <c r="F15" s="23"/>
      <c r="G15" s="23">
        <f>SUM(G4:G14)</f>
        <v>87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194400939</v>
      </c>
      <c r="R15" s="27">
        <f>SUM(R4:R14)</f>
        <v>156234</v>
      </c>
      <c r="S15" s="28">
        <f>R15/G15</f>
        <v>1795.7931034482758</v>
      </c>
      <c r="T15" s="58">
        <f>Q15/R15</f>
        <v>1244.2934252467453</v>
      </c>
      <c r="U15" s="39">
        <v>89670376</v>
      </c>
      <c r="V15" s="38">
        <f>IF(U15&lt;&gt;0,-(U15-Q15)/U15,"")</f>
        <v>1.167950528053992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2" t="s">
        <v>19</v>
      </c>
      <c r="V16" s="82"/>
      <c r="W16" s="82"/>
      <c r="X16" s="82"/>
      <c r="Y16" s="8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3"/>
      <c r="V17" s="83"/>
      <c r="W17" s="83"/>
      <c r="X17" s="83"/>
      <c r="Y17" s="8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3"/>
      <c r="V18" s="83"/>
      <c r="W18" s="83"/>
      <c r="X18" s="83"/>
      <c r="Y18" s="83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2012-01-04T10:41:17Z</dcterms:modified>
  <cp:category/>
  <cp:version/>
  <cp:contentType/>
  <cp:contentStatus/>
</cp:coreProperties>
</file>