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" windowWidth="14232" windowHeight="7932" activeTab="0"/>
  </bookViews>
  <sheets>
    <sheet name="Weekend Top 10 - WE 39" sheetId="1" r:id="rId1"/>
  </sheets>
  <definedNames/>
  <calcPr fullCalcOnLoad="1"/>
</workbook>
</file>

<file path=xl/sharedStrings.xml><?xml version="1.0" encoding="utf-8"?>
<sst xmlns="http://schemas.openxmlformats.org/spreadsheetml/2006/main" count="64" uniqueCount="39">
  <si>
    <t>Title</t>
  </si>
  <si>
    <t>Release
Date</t>
  </si>
  <si>
    <t>Distributor &amp; 
Company</t>
  </si>
  <si>
    <t># of
Prints</t>
  </si>
  <si>
    <t># of
Screen</t>
  </si>
  <si>
    <t>Weeks in Release</t>
  </si>
  <si>
    <t>Friday</t>
  </si>
  <si>
    <t>Saturday</t>
  </si>
  <si>
    <t>Sunday</t>
  </si>
  <si>
    <t>Weekend Total</t>
  </si>
  <si>
    <t>Last Weekend</t>
  </si>
  <si>
    <t>Cumulative</t>
  </si>
  <si>
    <t>G.B.O.</t>
  </si>
  <si>
    <t>Adm.</t>
  </si>
  <si>
    <t>Scr.Avg.
(Adm.)</t>
  </si>
  <si>
    <t>Avg.
Ticket</t>
  </si>
  <si>
    <t>Change</t>
  </si>
  <si>
    <t>WEEKEND TOTAL</t>
  </si>
  <si>
    <t>Thursday</t>
  </si>
  <si>
    <t>*Sorted according to Weekend Total G.B.O.</t>
  </si>
  <si>
    <t>** Budapest result only</t>
  </si>
  <si>
    <t>The Ugly Truth</t>
  </si>
  <si>
    <t>InterCom</t>
  </si>
  <si>
    <t>n/a</t>
  </si>
  <si>
    <t>Surrogates</t>
  </si>
  <si>
    <t>Forum Hungary</t>
  </si>
  <si>
    <t>The Final Destination 3D</t>
  </si>
  <si>
    <t>Inglourious Basterds</t>
  </si>
  <si>
    <t>UIP</t>
  </si>
  <si>
    <t>G-Force</t>
  </si>
  <si>
    <t>25+15</t>
  </si>
  <si>
    <t>Los Abrazos Rotos</t>
  </si>
  <si>
    <t>Budapest Film</t>
  </si>
  <si>
    <t>The Hangover</t>
  </si>
  <si>
    <t>The Proposal</t>
  </si>
  <si>
    <t>Cloudy with a Chance of Meatballs</t>
  </si>
  <si>
    <t>20+1+16+1</t>
  </si>
  <si>
    <t>District 9</t>
  </si>
  <si>
    <t>Palace Pictures</t>
  </si>
</sst>
</file>

<file path=xl/styles.xml><?xml version="1.0" encoding="utf-8"?>
<styleSheet xmlns="http://schemas.openxmlformats.org/spreadsheetml/2006/main">
  <numFmts count="3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#,##0.00\ \ "/>
    <numFmt numFmtId="181" formatCode="dd/mm/yy"/>
    <numFmt numFmtId="182" formatCode="#,##0\ "/>
    <numFmt numFmtId="183" formatCode="0\ %\ "/>
    <numFmt numFmtId="184" formatCode="#,##0.00\ "/>
    <numFmt numFmtId="185" formatCode="_(* #,##0_);_(* \(#,##0\);_(* &quot;-&quot;??_);_(@_)"/>
    <numFmt numFmtId="186" formatCode="_-* #,##0\ _F_t_-;\-* #,##0\ _F_t_-;_-* &quot;-&quot;??\ _F_t_-;_-@_-"/>
    <numFmt numFmtId="187" formatCode="#,##0_ ;[Red]\-#,##0\ "/>
    <numFmt numFmtId="188" formatCode="[$-40E]yyyy\.\ mmmm\ d\."/>
    <numFmt numFmtId="189" formatCode="dd/mm/yyyy;@"/>
  </numFmts>
  <fonts count="57">
    <font>
      <sz val="10"/>
      <name val="Arial"/>
      <family val="0"/>
    </font>
    <font>
      <b/>
      <sz val="14"/>
      <name val="Impact"/>
      <family val="2"/>
    </font>
    <font>
      <sz val="14"/>
      <name val="Impact"/>
      <family val="2"/>
    </font>
    <font>
      <sz val="12"/>
      <name val="Impact"/>
      <family val="2"/>
    </font>
    <font>
      <b/>
      <sz val="10"/>
      <name val="Century Gothic"/>
      <family val="2"/>
    </font>
    <font>
      <b/>
      <sz val="9"/>
      <name val="Century Gothic"/>
      <family val="2"/>
    </font>
    <font>
      <b/>
      <sz val="14"/>
      <color indexed="9"/>
      <name val="Impact"/>
      <family val="2"/>
    </font>
    <font>
      <sz val="14"/>
      <name val="Arial"/>
      <family val="2"/>
    </font>
    <font>
      <sz val="12"/>
      <name val="Tahoma"/>
      <family val="2"/>
    </font>
    <font>
      <b/>
      <sz val="12"/>
      <name val="Tahoma"/>
      <family val="2"/>
    </font>
    <font>
      <b/>
      <sz val="10"/>
      <color indexed="9"/>
      <name val="Impact"/>
      <family val="2"/>
    </font>
    <font>
      <b/>
      <sz val="10"/>
      <color indexed="9"/>
      <name val="Century Gothic"/>
      <family val="2"/>
    </font>
    <font>
      <b/>
      <sz val="14"/>
      <name val="Arial"/>
      <family val="2"/>
    </font>
    <font>
      <i/>
      <sz val="9"/>
      <name val="Arial"/>
      <family val="2"/>
    </font>
    <font>
      <sz val="11"/>
      <name val="Trebuchet MS"/>
      <family val="2"/>
    </font>
    <font>
      <sz val="12"/>
      <name val="Trebuchet MS"/>
      <family val="2"/>
    </font>
    <font>
      <b/>
      <sz val="11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2"/>
      <color indexed="8"/>
      <name val="Trebuchet MS"/>
      <family val="2"/>
    </font>
    <font>
      <sz val="40"/>
      <color indexed="9"/>
      <name val="Impact"/>
      <family val="2"/>
    </font>
    <font>
      <sz val="26"/>
      <color indexed="9"/>
      <name val="Impact"/>
      <family val="2"/>
    </font>
    <font>
      <sz val="20"/>
      <color indexed="9"/>
      <name val="Impact"/>
      <family val="2"/>
    </font>
    <font>
      <sz val="16"/>
      <color indexed="9"/>
      <name val="Impact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2"/>
      <color rgb="FF000000"/>
      <name val="Trebuchet MS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56"/>
      </left>
      <right>
        <color indexed="63"/>
      </right>
      <top style="medium">
        <color indexed="56"/>
      </top>
      <bottom style="medium">
        <color indexed="56"/>
      </bottom>
    </border>
    <border>
      <left>
        <color indexed="63"/>
      </left>
      <right>
        <color indexed="63"/>
      </right>
      <top style="medium">
        <color indexed="56"/>
      </top>
      <bottom style="medium">
        <color indexed="56"/>
      </bottom>
    </border>
    <border>
      <left>
        <color indexed="63"/>
      </left>
      <right style="medium">
        <color indexed="56"/>
      </right>
      <top style="medium">
        <color indexed="56"/>
      </top>
      <bottom style="medium">
        <color indexed="56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9"/>
      </left>
      <right style="thin">
        <color indexed="9"/>
      </right>
      <top style="medium"/>
      <bottom style="medium"/>
    </border>
    <border>
      <left>
        <color indexed="63"/>
      </left>
      <right style="thin">
        <color indexed="9"/>
      </right>
      <top style="medium"/>
      <bottom style="medium"/>
    </border>
    <border>
      <left style="thin">
        <color indexed="9"/>
      </left>
      <right style="hair">
        <color indexed="9"/>
      </right>
      <top style="medium"/>
      <bottom style="medium"/>
    </border>
    <border>
      <left style="hair">
        <color indexed="9"/>
      </left>
      <right style="thin">
        <color indexed="9"/>
      </right>
      <top style="medium"/>
      <bottom style="medium"/>
    </border>
    <border>
      <left style="hair">
        <color indexed="9"/>
      </left>
      <right style="hair">
        <color indexed="9"/>
      </right>
      <top style="medium"/>
      <bottom style="medium"/>
    </border>
    <border>
      <left style="thin">
        <color indexed="9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hair"/>
      <right style="thin"/>
      <top style="hair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2" applyNumberFormat="0" applyFill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46" fillId="21" borderId="5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0" fillId="22" borderId="7" applyNumberFormat="0" applyFont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9" fillId="29" borderId="0" applyNumberFormat="0" applyBorder="0" applyAlignment="0" applyProtection="0"/>
    <xf numFmtId="0" fontId="50" fillId="30" borderId="8" applyNumberFormat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3" fillId="31" borderId="0" applyNumberFormat="0" applyBorder="0" applyAlignment="0" applyProtection="0"/>
    <xf numFmtId="0" fontId="54" fillId="32" borderId="0" applyNumberFormat="0" applyBorder="0" applyAlignment="0" applyProtection="0"/>
    <xf numFmtId="0" fontId="55" fillId="30" borderId="1" applyNumberFormat="0" applyAlignment="0" applyProtection="0"/>
    <xf numFmtId="9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0" fontId="1" fillId="0" borderId="0" xfId="0" applyFont="1" applyAlignment="1" applyProtection="1">
      <alignment horizontal="right" vertical="center"/>
      <protection locked="0"/>
    </xf>
    <xf numFmtId="0" fontId="2" fillId="33" borderId="10" xfId="0" applyFont="1" applyFill="1" applyBorder="1" applyAlignment="1" applyProtection="1">
      <alignment horizontal="center" vertical="center"/>
      <protection locked="0"/>
    </xf>
    <xf numFmtId="179" fontId="2" fillId="33" borderId="11" xfId="40" applyFont="1" applyFill="1" applyBorder="1" applyAlignment="1" applyProtection="1">
      <alignment vertical="center"/>
      <protection locked="0"/>
    </xf>
    <xf numFmtId="0" fontId="2" fillId="33" borderId="11" xfId="0" applyFont="1" applyFill="1" applyBorder="1" applyAlignment="1" applyProtection="1">
      <alignment vertical="center"/>
      <protection locked="0"/>
    </xf>
    <xf numFmtId="0" fontId="2" fillId="33" borderId="11" xfId="0" applyFont="1" applyFill="1" applyBorder="1" applyAlignment="1" applyProtection="1">
      <alignment horizontal="left" vertical="center"/>
      <protection locked="0"/>
    </xf>
    <xf numFmtId="0" fontId="2" fillId="33" borderId="11" xfId="0" applyFont="1" applyFill="1" applyBorder="1" applyAlignment="1" applyProtection="1">
      <alignment horizontal="center" vertical="center"/>
      <protection locked="0"/>
    </xf>
    <xf numFmtId="0" fontId="1" fillId="0" borderId="11" xfId="0" applyFont="1" applyFill="1" applyBorder="1" applyAlignment="1" applyProtection="1">
      <alignment vertical="center"/>
      <protection locked="0"/>
    </xf>
    <xf numFmtId="180" fontId="2" fillId="33" borderId="11" xfId="0" applyNumberFormat="1" applyFont="1" applyFill="1" applyBorder="1" applyAlignment="1" applyProtection="1">
      <alignment vertical="center"/>
      <protection locked="0"/>
    </xf>
    <xf numFmtId="0" fontId="3" fillId="33" borderId="11" xfId="0" applyFont="1" applyFill="1" applyBorder="1" applyAlignment="1" applyProtection="1">
      <alignment horizontal="right" vertical="center"/>
      <protection locked="0"/>
    </xf>
    <xf numFmtId="0" fontId="2" fillId="33" borderId="12" xfId="0" applyFont="1" applyFill="1" applyBorder="1" applyAlignment="1" applyProtection="1">
      <alignment vertical="center"/>
      <protection locked="0"/>
    </xf>
    <xf numFmtId="0" fontId="1" fillId="0" borderId="0" xfId="0" applyFont="1" applyAlignment="1" applyProtection="1">
      <alignment horizontal="center" vertical="center"/>
      <protection/>
    </xf>
    <xf numFmtId="0" fontId="4" fillId="0" borderId="13" xfId="0" applyFont="1" applyFill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vertical="center"/>
      <protection/>
    </xf>
    <xf numFmtId="181" fontId="8" fillId="0" borderId="0" xfId="0" applyNumberFormat="1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lef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 horizontal="right" vertical="center"/>
      <protection/>
    </xf>
    <xf numFmtId="3" fontId="11" fillId="33" borderId="16" xfId="0" applyNumberFormat="1" applyFont="1" applyFill="1" applyBorder="1" applyAlignment="1" applyProtection="1">
      <alignment horizontal="center" vertical="center"/>
      <protection/>
    </xf>
    <xf numFmtId="0" fontId="11" fillId="33" borderId="17" xfId="0" applyFont="1" applyFill="1" applyBorder="1" applyAlignment="1" applyProtection="1">
      <alignment horizontal="center" vertical="center"/>
      <protection/>
    </xf>
    <xf numFmtId="180" fontId="11" fillId="33" borderId="18" xfId="0" applyNumberFormat="1" applyFont="1" applyFill="1" applyBorder="1" applyAlignment="1" applyProtection="1">
      <alignment vertical="center"/>
      <protection/>
    </xf>
    <xf numFmtId="182" fontId="11" fillId="33" borderId="19" xfId="0" applyNumberFormat="1" applyFont="1" applyFill="1" applyBorder="1" applyAlignment="1" applyProtection="1">
      <alignment vertical="center"/>
      <protection/>
    </xf>
    <xf numFmtId="182" fontId="11" fillId="33" borderId="20" xfId="0" applyNumberFormat="1" applyFont="1" applyFill="1" applyBorder="1" applyAlignment="1" applyProtection="1">
      <alignment vertical="center"/>
      <protection/>
    </xf>
    <xf numFmtId="182" fontId="11" fillId="33" borderId="20" xfId="0" applyNumberFormat="1" applyFont="1" applyFill="1" applyBorder="1" applyAlignment="1" applyProtection="1">
      <alignment horizontal="right" vertical="center"/>
      <protection/>
    </xf>
    <xf numFmtId="185" fontId="11" fillId="33" borderId="21" xfId="0" applyNumberFormat="1" applyFont="1" applyFill="1" applyBorder="1" applyAlignment="1" applyProtection="1">
      <alignment horizontal="right" vertical="center"/>
      <protection/>
    </xf>
    <xf numFmtId="1" fontId="11" fillId="33" borderId="22" xfId="0" applyNumberFormat="1" applyFont="1" applyFill="1" applyBorder="1" applyAlignment="1" applyProtection="1">
      <alignment horizontal="center" vertical="center"/>
      <protection/>
    </xf>
    <xf numFmtId="185" fontId="11" fillId="33" borderId="23" xfId="0" applyNumberFormat="1" applyFont="1" applyFill="1" applyBorder="1" applyAlignment="1" applyProtection="1">
      <alignment vertical="center"/>
      <protection/>
    </xf>
    <xf numFmtId="0" fontId="12" fillId="0" borderId="0" xfId="0" applyFont="1" applyAlignment="1" applyProtection="1">
      <alignment horizontal="right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 horizontal="left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183" fontId="14" fillId="0" borderId="24" xfId="60" applyNumberFormat="1" applyFont="1" applyFill="1" applyBorder="1" applyAlignment="1" applyProtection="1">
      <alignment vertical="center"/>
      <protection/>
    </xf>
    <xf numFmtId="3" fontId="11" fillId="33" borderId="18" xfId="0" applyNumberFormat="1" applyFont="1" applyFill="1" applyBorder="1" applyAlignment="1" applyProtection="1">
      <alignment vertical="center"/>
      <protection/>
    </xf>
    <xf numFmtId="0" fontId="4" fillId="0" borderId="25" xfId="0" applyFont="1" applyBorder="1" applyAlignment="1" applyProtection="1">
      <alignment horizontal="right" vertical="center"/>
      <protection/>
    </xf>
    <xf numFmtId="0" fontId="2" fillId="0" borderId="26" xfId="0" applyFont="1" applyBorder="1" applyAlignment="1" applyProtection="1">
      <alignment horizontal="center" vertical="center"/>
      <protection locked="0"/>
    </xf>
    <xf numFmtId="0" fontId="4" fillId="0" borderId="27" xfId="0" applyFont="1" applyBorder="1" applyAlignment="1" applyProtection="1">
      <alignment horizontal="center" vertical="center"/>
      <protection/>
    </xf>
    <xf numFmtId="0" fontId="4" fillId="0" borderId="26" xfId="0" applyFont="1" applyBorder="1" applyAlignment="1" applyProtection="1">
      <alignment horizontal="center" vertical="center"/>
      <protection/>
    </xf>
    <xf numFmtId="0" fontId="4" fillId="0" borderId="26" xfId="0" applyFont="1" applyFill="1" applyBorder="1" applyAlignment="1" applyProtection="1">
      <alignment horizontal="center" vertical="center"/>
      <protection/>
    </xf>
    <xf numFmtId="0" fontId="5" fillId="0" borderId="26" xfId="0" applyFont="1" applyFill="1" applyBorder="1" applyAlignment="1" applyProtection="1">
      <alignment horizontal="center" vertical="center" wrapText="1"/>
      <protection/>
    </xf>
    <xf numFmtId="180" fontId="4" fillId="0" borderId="26" xfId="0" applyNumberFormat="1" applyFont="1" applyBorder="1" applyAlignment="1" applyProtection="1">
      <alignment horizontal="center" vertical="center"/>
      <protection/>
    </xf>
    <xf numFmtId="0" fontId="5" fillId="0" borderId="26" xfId="0" applyFont="1" applyBorder="1" applyAlignment="1" applyProtection="1">
      <alignment horizontal="center" vertical="center"/>
      <protection/>
    </xf>
    <xf numFmtId="0" fontId="15" fillId="34" borderId="26" xfId="0" applyFont="1" applyFill="1" applyBorder="1" applyAlignment="1" applyProtection="1">
      <alignment vertical="center"/>
      <protection locked="0"/>
    </xf>
    <xf numFmtId="0" fontId="15" fillId="34" borderId="26" xfId="0" applyFont="1" applyFill="1" applyBorder="1" applyAlignment="1" applyProtection="1">
      <alignment horizontal="left" vertical="center"/>
      <protection locked="0"/>
    </xf>
    <xf numFmtId="0" fontId="14" fillId="34" borderId="26" xfId="0" applyFont="1" applyFill="1" applyBorder="1" applyAlignment="1" applyProtection="1">
      <alignment horizontal="center" vertical="center"/>
      <protection locked="0"/>
    </xf>
    <xf numFmtId="3" fontId="16" fillId="34" borderId="26" xfId="0" applyNumberFormat="1" applyFont="1" applyFill="1" applyBorder="1" applyAlignment="1">
      <alignment/>
    </xf>
    <xf numFmtId="3" fontId="11" fillId="33" borderId="19" xfId="0" applyNumberFormat="1" applyFont="1" applyFill="1" applyBorder="1" applyAlignment="1" applyProtection="1">
      <alignment vertical="center"/>
      <protection/>
    </xf>
    <xf numFmtId="3" fontId="14" fillId="34" borderId="26" xfId="60" applyNumberFormat="1" applyFont="1" applyFill="1" applyBorder="1" applyAlignment="1" applyProtection="1">
      <alignment horizontal="right" vertical="center"/>
      <protection/>
    </xf>
    <xf numFmtId="3" fontId="16" fillId="34" borderId="26" xfId="40" applyNumberFormat="1" applyFont="1" applyFill="1" applyBorder="1" applyAlignment="1">
      <alignment/>
    </xf>
    <xf numFmtId="3" fontId="8" fillId="0" borderId="0" xfId="40" applyNumberFormat="1" applyFont="1" applyBorder="1" applyAlignment="1" applyProtection="1">
      <alignment vertical="center"/>
      <protection/>
    </xf>
    <xf numFmtId="3" fontId="9" fillId="0" borderId="0" xfId="40" applyNumberFormat="1" applyFont="1" applyFill="1" applyBorder="1" applyAlignment="1" applyProtection="1">
      <alignment vertical="center"/>
      <protection/>
    </xf>
    <xf numFmtId="3" fontId="8" fillId="0" borderId="0" xfId="40" applyNumberFormat="1" applyFont="1" applyFill="1" applyBorder="1" applyAlignment="1" applyProtection="1">
      <alignment vertical="center"/>
      <protection/>
    </xf>
    <xf numFmtId="3" fontId="8" fillId="0" borderId="0" xfId="40" applyNumberFormat="1" applyFont="1" applyBorder="1" applyAlignment="1" applyProtection="1">
      <alignment horizontal="right" vertical="center"/>
      <protection/>
    </xf>
    <xf numFmtId="0" fontId="11" fillId="33" borderId="28" xfId="0" applyFont="1" applyFill="1" applyBorder="1" applyAlignment="1" applyProtection="1">
      <alignment horizontal="left" vertical="center"/>
      <protection/>
    </xf>
    <xf numFmtId="0" fontId="11" fillId="33" borderId="22" xfId="0" applyFont="1" applyFill="1" applyBorder="1" applyAlignment="1" applyProtection="1">
      <alignment horizontal="left" vertical="center"/>
      <protection/>
    </xf>
    <xf numFmtId="0" fontId="11" fillId="33" borderId="17" xfId="0" applyFont="1" applyFill="1" applyBorder="1" applyAlignment="1" applyProtection="1">
      <alignment horizontal="left" vertical="center"/>
      <protection/>
    </xf>
    <xf numFmtId="179" fontId="4" fillId="0" borderId="29" xfId="40" applyFont="1" applyFill="1" applyBorder="1" applyAlignment="1" applyProtection="1">
      <alignment horizontal="center" vertical="center"/>
      <protection/>
    </xf>
    <xf numFmtId="179" fontId="4" fillId="0" borderId="15" xfId="40" applyFont="1" applyFill="1" applyBorder="1" applyAlignment="1" applyProtection="1">
      <alignment horizontal="center" vertical="center"/>
      <protection/>
    </xf>
    <xf numFmtId="0" fontId="4" fillId="0" borderId="29" xfId="0" applyFont="1" applyFill="1" applyBorder="1" applyAlignment="1" applyProtection="1">
      <alignment horizontal="center" vertical="center" wrapText="1"/>
      <protection/>
    </xf>
    <xf numFmtId="0" fontId="4" fillId="0" borderId="15" xfId="0" applyFont="1" applyFill="1" applyBorder="1" applyAlignment="1" applyProtection="1">
      <alignment horizontal="center" vertical="center" wrapText="1"/>
      <protection/>
    </xf>
    <xf numFmtId="0" fontId="4" fillId="0" borderId="15" xfId="0" applyFont="1" applyFill="1" applyBorder="1" applyAlignment="1" applyProtection="1">
      <alignment horizontal="center" vertical="center"/>
      <protection/>
    </xf>
    <xf numFmtId="0" fontId="4" fillId="0" borderId="29" xfId="0" applyFont="1" applyFill="1" applyBorder="1" applyAlignment="1" applyProtection="1">
      <alignment horizontal="center" vertical="center"/>
      <protection/>
    </xf>
    <xf numFmtId="0" fontId="5" fillId="0" borderId="29" xfId="0" applyFont="1" applyFill="1" applyBorder="1" applyAlignment="1" applyProtection="1">
      <alignment horizontal="center" vertical="center" wrapText="1"/>
      <protection/>
    </xf>
    <xf numFmtId="0" fontId="5" fillId="0" borderId="15" xfId="0" applyFont="1" applyFill="1" applyBorder="1" applyAlignment="1" applyProtection="1">
      <alignment horizontal="center" vertical="center" wrapText="1"/>
      <protection/>
    </xf>
    <xf numFmtId="0" fontId="13" fillId="0" borderId="0" xfId="0" applyFont="1" applyBorder="1" applyAlignment="1" applyProtection="1">
      <alignment vertical="center" wrapText="1"/>
      <protection locked="0"/>
    </xf>
    <xf numFmtId="0" fontId="13" fillId="0" borderId="0" xfId="0" applyFont="1" applyAlignment="1" applyProtection="1">
      <alignment vertical="center" wrapText="1"/>
      <protection locked="0"/>
    </xf>
    <xf numFmtId="0" fontId="4" fillId="0" borderId="30" xfId="0" applyFont="1" applyFill="1" applyBorder="1" applyAlignment="1" applyProtection="1">
      <alignment horizontal="center" vertical="center"/>
      <protection/>
    </xf>
    <xf numFmtId="3" fontId="56" fillId="34" borderId="26" xfId="0" applyNumberFormat="1" applyFont="1" applyFill="1" applyBorder="1" applyAlignment="1">
      <alignment vertical="center"/>
    </xf>
    <xf numFmtId="189" fontId="14" fillId="34" borderId="26" xfId="0" applyNumberFormat="1" applyFont="1" applyFill="1" applyBorder="1" applyAlignment="1" applyProtection="1">
      <alignment horizontal="center" vertical="center"/>
      <protection locked="0"/>
    </xf>
    <xf numFmtId="3" fontId="15" fillId="34" borderId="26" xfId="0" applyNumberFormat="1" applyFont="1" applyFill="1" applyBorder="1" applyAlignment="1" applyProtection="1">
      <alignment horizontal="left" vertical="center"/>
      <protection locked="0"/>
    </xf>
    <xf numFmtId="3" fontId="14" fillId="34" borderId="26" xfId="0" applyNumberFormat="1" applyFont="1" applyFill="1" applyBorder="1" applyAlignment="1" applyProtection="1">
      <alignment horizontal="center" vertical="center"/>
      <protection locked="0"/>
    </xf>
    <xf numFmtId="3" fontId="14" fillId="34" borderId="26" xfId="40" applyNumberFormat="1" applyFont="1" applyFill="1" applyBorder="1" applyAlignment="1">
      <alignment horizontal="right"/>
    </xf>
    <xf numFmtId="3" fontId="14" fillId="34" borderId="26" xfId="40" applyNumberFormat="1" applyFont="1" applyFill="1" applyBorder="1" applyAlignment="1" applyProtection="1">
      <alignment horizontal="right"/>
      <protection/>
    </xf>
    <xf numFmtId="3" fontId="14" fillId="34" borderId="26" xfId="60" applyNumberFormat="1" applyFont="1" applyFill="1" applyBorder="1" applyAlignment="1" applyProtection="1">
      <alignment horizontal="right"/>
      <protection/>
    </xf>
    <xf numFmtId="3" fontId="14" fillId="34" borderId="26" xfId="0" applyNumberFormat="1" applyFont="1" applyFill="1" applyBorder="1" applyAlignment="1">
      <alignment horizontal="right"/>
    </xf>
    <xf numFmtId="183" fontId="14" fillId="34" borderId="26" xfId="60" applyNumberFormat="1" applyFont="1" applyFill="1" applyBorder="1" applyAlignment="1" applyProtection="1">
      <alignment horizontal="right"/>
      <protection/>
    </xf>
    <xf numFmtId="3" fontId="15" fillId="34" borderId="26" xfId="0" applyNumberFormat="1" applyFont="1" applyFill="1" applyBorder="1" applyAlignment="1" applyProtection="1">
      <alignment vertical="center"/>
      <protection locked="0"/>
    </xf>
    <xf numFmtId="3" fontId="14" fillId="34" borderId="26" xfId="0" applyNumberFormat="1" applyFont="1" applyFill="1" applyBorder="1" applyAlignment="1">
      <alignment/>
    </xf>
    <xf numFmtId="3" fontId="14" fillId="34" borderId="26" xfId="60" applyNumberFormat="1" applyFont="1" applyFill="1" applyBorder="1" applyAlignment="1" applyProtection="1">
      <alignment horizontal="center"/>
      <protection/>
    </xf>
    <xf numFmtId="183" fontId="14" fillId="34" borderId="26" xfId="60" applyNumberFormat="1" applyFont="1" applyFill="1" applyBorder="1" applyAlignment="1" applyProtection="1">
      <alignment/>
      <protection/>
    </xf>
    <xf numFmtId="3" fontId="14" fillId="34" borderId="26" xfId="41" applyNumberFormat="1" applyFont="1" applyFill="1" applyBorder="1" applyAlignment="1">
      <alignment/>
    </xf>
    <xf numFmtId="3" fontId="16" fillId="34" borderId="26" xfId="41" applyNumberFormat="1" applyFont="1" applyFill="1" applyBorder="1" applyAlignment="1">
      <alignment/>
    </xf>
    <xf numFmtId="3" fontId="14" fillId="0" borderId="26" xfId="0" applyNumberFormat="1" applyFont="1" applyBorder="1" applyAlignment="1">
      <alignment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0</xdr:row>
      <xdr:rowOff>228600</xdr:rowOff>
    </xdr:from>
    <xdr:to>
      <xdr:col>25</xdr:col>
      <xdr:colOff>9525</xdr:colOff>
      <xdr:row>1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38125" y="228600"/>
          <a:ext cx="15878175" cy="1285875"/>
        </a:xfrm>
        <a:prstGeom prst="rect">
          <a:avLst/>
        </a:prstGeom>
        <a:solidFill>
          <a:srgbClr val="003366"/>
        </a:solidFill>
        <a:ln w="38100" cmpd="dbl">
          <a:noFill/>
        </a:ln>
      </xdr:spPr>
      <xdr:txBody>
        <a:bodyPr vertOverflow="clip" wrap="square" lIns="82296" tIns="64008" rIns="82296" bIns="64008" anchor="ctr"/>
        <a:p>
          <a:pPr algn="ctr">
            <a:defRPr/>
          </a:pPr>
          <a:r>
            <a:rPr lang="en-US" cap="none" sz="4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HUNGARY WEEKEND TOP 10   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
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WEEKEND BOX OFFICE &amp; ADMISSION REPORT</a:t>
          </a:r>
        </a:p>
      </xdr:txBody>
    </xdr:sp>
    <xdr:clientData/>
  </xdr:twoCellAnchor>
  <xdr:twoCellAnchor>
    <xdr:from>
      <xdr:col>21</xdr:col>
      <xdr:colOff>142875</xdr:colOff>
      <xdr:row>0</xdr:row>
      <xdr:rowOff>447675</xdr:rowOff>
    </xdr:from>
    <xdr:to>
      <xdr:col>25</xdr:col>
      <xdr:colOff>9525</xdr:colOff>
      <xdr:row>0</xdr:row>
      <xdr:rowOff>1095375</xdr:rowOff>
    </xdr:to>
    <xdr:sp fLocksText="0">
      <xdr:nvSpPr>
        <xdr:cNvPr id="2" name="Text Box 2"/>
        <xdr:cNvSpPr txBox="1">
          <a:spLocks noChangeArrowheads="1"/>
        </xdr:cNvSpPr>
      </xdr:nvSpPr>
      <xdr:spPr>
        <a:xfrm>
          <a:off x="13439775" y="447675"/>
          <a:ext cx="2676525" cy="647700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 lIns="0" tIns="41148" rIns="45720" bIns="0"/>
        <a:p>
          <a:pPr algn="r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WEEKEND 39
</a:t>
          </a:r>
          <a:r>
            <a:rPr lang="en-US" cap="none" sz="1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1-4 OCTOBER 2009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8"/>
  <sheetViews>
    <sheetView tabSelected="1" zoomScale="65" zoomScaleNormal="65" zoomScalePageLayoutView="0" workbookViewId="0" topLeftCell="A1">
      <selection activeCell="T7" sqref="T7"/>
    </sheetView>
  </sheetViews>
  <sheetFormatPr defaultColWidth="9.140625" defaultRowHeight="12.75"/>
  <cols>
    <col min="1" max="1" width="3.57421875" style="0" customWidth="1"/>
    <col min="2" max="2" width="1.57421875" style="0" customWidth="1"/>
    <col min="3" max="3" width="15.7109375" style="0" customWidth="1"/>
    <col min="4" max="4" width="11.421875" style="0" customWidth="1"/>
    <col min="5" max="5" width="11.00390625" style="0" customWidth="1"/>
    <col min="6" max="6" width="5.7109375" style="0" customWidth="1"/>
    <col min="7" max="7" width="6.57421875" style="0" customWidth="1"/>
    <col min="8" max="8" width="7.57421875" style="0" customWidth="1"/>
    <col min="9" max="9" width="12.421875" style="0" customWidth="1"/>
    <col min="10" max="10" width="9.421875" style="0" customWidth="1"/>
    <col min="11" max="11" width="13.00390625" style="0" customWidth="1"/>
    <col min="12" max="12" width="8.8515625" style="0" customWidth="1"/>
    <col min="13" max="13" width="11.57421875" style="0" customWidth="1"/>
    <col min="14" max="14" width="9.140625" style="0" customWidth="1"/>
    <col min="15" max="15" width="11.57421875" style="0" customWidth="1"/>
    <col min="16" max="16" width="8.8515625" style="0" customWidth="1"/>
    <col min="17" max="17" width="12.28125" style="0" customWidth="1"/>
    <col min="18" max="18" width="9.421875" style="0" bestFit="1" customWidth="1"/>
    <col min="19" max="19" width="9.7109375" style="0" customWidth="1"/>
    <col min="20" max="20" width="6.7109375" style="0" customWidth="1"/>
    <col min="21" max="21" width="13.28125" style="0" customWidth="1"/>
    <col min="22" max="22" width="7.8515625" style="0" customWidth="1"/>
    <col min="23" max="23" width="16.28125" style="0" customWidth="1"/>
    <col min="24" max="24" width="11.28125" style="0" customWidth="1"/>
    <col min="25" max="25" width="6.7109375" style="0" customWidth="1"/>
  </cols>
  <sheetData>
    <row r="1" spans="1:25" ht="119.25" customHeight="1" thickBot="1">
      <c r="A1" s="1"/>
      <c r="B1" s="2"/>
      <c r="C1" s="3"/>
      <c r="D1" s="4"/>
      <c r="E1" s="5"/>
      <c r="F1" s="6"/>
      <c r="G1" s="6"/>
      <c r="H1" s="4"/>
      <c r="I1" s="4"/>
      <c r="J1" s="4"/>
      <c r="K1" s="4"/>
      <c r="L1" s="4"/>
      <c r="M1" s="4"/>
      <c r="N1" s="4"/>
      <c r="O1" s="4"/>
      <c r="P1" s="4"/>
      <c r="Q1" s="7"/>
      <c r="R1" s="4"/>
      <c r="S1" s="4"/>
      <c r="T1" s="4"/>
      <c r="U1" s="8"/>
      <c r="V1" s="4"/>
      <c r="W1" s="9"/>
      <c r="X1" s="9"/>
      <c r="Y1" s="10"/>
    </row>
    <row r="2" spans="1:25" ht="17.25">
      <c r="A2" s="11"/>
      <c r="B2" s="12"/>
      <c r="C2" s="62" t="s">
        <v>0</v>
      </c>
      <c r="D2" s="64" t="s">
        <v>1</v>
      </c>
      <c r="E2" s="64" t="s">
        <v>2</v>
      </c>
      <c r="F2" s="68" t="s">
        <v>3</v>
      </c>
      <c r="G2" s="68" t="s">
        <v>4</v>
      </c>
      <c r="H2" s="68" t="s">
        <v>5</v>
      </c>
      <c r="I2" s="67" t="s">
        <v>18</v>
      </c>
      <c r="J2" s="67"/>
      <c r="K2" s="67" t="s">
        <v>6</v>
      </c>
      <c r="L2" s="67"/>
      <c r="M2" s="67" t="s">
        <v>7</v>
      </c>
      <c r="N2" s="67"/>
      <c r="O2" s="67" t="s">
        <v>8</v>
      </c>
      <c r="P2" s="67"/>
      <c r="Q2" s="67" t="s">
        <v>9</v>
      </c>
      <c r="R2" s="67"/>
      <c r="S2" s="67"/>
      <c r="T2" s="67"/>
      <c r="U2" s="67" t="s">
        <v>10</v>
      </c>
      <c r="V2" s="67"/>
      <c r="W2" s="67" t="s">
        <v>11</v>
      </c>
      <c r="X2" s="67"/>
      <c r="Y2" s="72"/>
    </row>
    <row r="3" spans="1:25" ht="30" customHeight="1">
      <c r="A3" s="13"/>
      <c r="B3" s="14"/>
      <c r="C3" s="63"/>
      <c r="D3" s="65"/>
      <c r="E3" s="66"/>
      <c r="F3" s="69"/>
      <c r="G3" s="69"/>
      <c r="H3" s="69"/>
      <c r="I3" s="15" t="s">
        <v>12</v>
      </c>
      <c r="J3" s="15" t="s">
        <v>13</v>
      </c>
      <c r="K3" s="15" t="s">
        <v>12</v>
      </c>
      <c r="L3" s="15" t="s">
        <v>13</v>
      </c>
      <c r="M3" s="42" t="s">
        <v>12</v>
      </c>
      <c r="N3" s="43" t="s">
        <v>13</v>
      </c>
      <c r="O3" s="43" t="s">
        <v>12</v>
      </c>
      <c r="P3" s="43" t="s">
        <v>13</v>
      </c>
      <c r="Q3" s="44" t="s">
        <v>12</v>
      </c>
      <c r="R3" s="44" t="s">
        <v>13</v>
      </c>
      <c r="S3" s="45" t="s">
        <v>14</v>
      </c>
      <c r="T3" s="45" t="s">
        <v>15</v>
      </c>
      <c r="U3" s="46" t="s">
        <v>12</v>
      </c>
      <c r="V3" s="47" t="s">
        <v>16</v>
      </c>
      <c r="W3" s="43" t="s">
        <v>12</v>
      </c>
      <c r="X3" s="43" t="s">
        <v>13</v>
      </c>
      <c r="Y3" s="45" t="s">
        <v>15</v>
      </c>
    </row>
    <row r="4" spans="1:25" ht="30" customHeight="1">
      <c r="A4" s="40">
        <v>1</v>
      </c>
      <c r="B4" s="41"/>
      <c r="C4" s="73" t="s">
        <v>21</v>
      </c>
      <c r="D4" s="74">
        <v>40087</v>
      </c>
      <c r="E4" s="75" t="s">
        <v>22</v>
      </c>
      <c r="F4" s="76">
        <v>28</v>
      </c>
      <c r="G4" s="76" t="s">
        <v>23</v>
      </c>
      <c r="H4" s="76">
        <v>1</v>
      </c>
      <c r="I4" s="77">
        <v>5454750</v>
      </c>
      <c r="J4" s="77">
        <v>4713</v>
      </c>
      <c r="K4" s="77">
        <v>8084590</v>
      </c>
      <c r="L4" s="77">
        <v>6957</v>
      </c>
      <c r="M4" s="77">
        <v>12627605</v>
      </c>
      <c r="N4" s="77">
        <v>10762</v>
      </c>
      <c r="O4" s="77">
        <v>8443395</v>
      </c>
      <c r="P4" s="77">
        <v>7094</v>
      </c>
      <c r="Q4" s="78">
        <f aca="true" t="shared" si="0" ref="Q4:R7">+I4+K4+M4+O4</f>
        <v>34610340</v>
      </c>
      <c r="R4" s="78">
        <f t="shared" si="0"/>
        <v>29526</v>
      </c>
      <c r="S4" s="79" t="e">
        <f>IF(Q4&lt;&gt;0,R4/G4,"")</f>
        <v>#VALUE!</v>
      </c>
      <c r="T4" s="79">
        <f>IF(Q4&lt;&gt;0,Q4/R4,"")</f>
        <v>1172.198740093477</v>
      </c>
      <c r="U4" s="80">
        <v>0</v>
      </c>
      <c r="V4" s="81">
        <f>IF(U4&lt;&gt;0,-(U4-Q4)/U4,"")</f>
      </c>
      <c r="W4" s="54">
        <v>35176840</v>
      </c>
      <c r="X4" s="54">
        <v>30670</v>
      </c>
      <c r="Y4" s="53">
        <f>W4/X4</f>
        <v>1146.946201499837</v>
      </c>
    </row>
    <row r="5" spans="1:25" ht="30" customHeight="1">
      <c r="A5" s="40">
        <v>2</v>
      </c>
      <c r="B5" s="41"/>
      <c r="C5" s="82" t="s">
        <v>24</v>
      </c>
      <c r="D5" s="74">
        <v>40087</v>
      </c>
      <c r="E5" s="75" t="s">
        <v>25</v>
      </c>
      <c r="F5" s="76">
        <v>30</v>
      </c>
      <c r="G5" s="76" t="s">
        <v>23</v>
      </c>
      <c r="H5" s="76">
        <v>1</v>
      </c>
      <c r="I5" s="83">
        <v>4360835</v>
      </c>
      <c r="J5" s="83">
        <v>3574</v>
      </c>
      <c r="K5" s="83">
        <v>5980395</v>
      </c>
      <c r="L5" s="83">
        <v>4956</v>
      </c>
      <c r="M5" s="83">
        <v>9799885</v>
      </c>
      <c r="N5" s="83">
        <v>8092</v>
      </c>
      <c r="O5" s="83">
        <v>6888630</v>
      </c>
      <c r="P5" s="83">
        <v>5653</v>
      </c>
      <c r="Q5" s="78">
        <f t="shared" si="0"/>
        <v>27029745</v>
      </c>
      <c r="R5" s="78">
        <f t="shared" si="0"/>
        <v>22275</v>
      </c>
      <c r="S5" s="79" t="e">
        <f>IF(Q5&lt;&gt;0,R5/G5,"")</f>
        <v>#VALUE!</v>
      </c>
      <c r="T5" s="79">
        <f>IF(Q5&lt;&gt;0,Q5/R5,"")</f>
        <v>1213.4565656565655</v>
      </c>
      <c r="U5" s="80">
        <v>0</v>
      </c>
      <c r="V5" s="81">
        <f>IF(U5&lt;&gt;0,-(U5-Q5)/U5,"")</f>
      </c>
      <c r="W5" s="51">
        <v>27029745</v>
      </c>
      <c r="X5" s="51">
        <v>22275</v>
      </c>
      <c r="Y5" s="53">
        <f>W5/X5</f>
        <v>1213.4565656565655</v>
      </c>
    </row>
    <row r="6" spans="1:25" ht="30" customHeight="1">
      <c r="A6" s="40">
        <v>3</v>
      </c>
      <c r="B6" s="41"/>
      <c r="C6" s="82" t="s">
        <v>35</v>
      </c>
      <c r="D6" s="74">
        <v>40080</v>
      </c>
      <c r="E6" s="75" t="s">
        <v>22</v>
      </c>
      <c r="F6" s="76" t="s">
        <v>36</v>
      </c>
      <c r="G6" s="76" t="s">
        <v>23</v>
      </c>
      <c r="H6" s="76">
        <v>2</v>
      </c>
      <c r="I6" s="77">
        <v>879980</v>
      </c>
      <c r="J6" s="77">
        <v>680</v>
      </c>
      <c r="K6" s="77">
        <v>2490915</v>
      </c>
      <c r="L6" s="77">
        <v>1951</v>
      </c>
      <c r="M6" s="77">
        <v>6742870</v>
      </c>
      <c r="N6" s="77">
        <v>5181</v>
      </c>
      <c r="O6" s="77">
        <v>5556470</v>
      </c>
      <c r="P6" s="77">
        <v>4224</v>
      </c>
      <c r="Q6" s="78">
        <f t="shared" si="0"/>
        <v>15670235</v>
      </c>
      <c r="R6" s="78">
        <f t="shared" si="0"/>
        <v>12036</v>
      </c>
      <c r="S6" s="79" t="e">
        <f>IF(Q6&lt;&gt;0,R6/G6,"")</f>
        <v>#VALUE!</v>
      </c>
      <c r="T6" s="79">
        <f>IF(Q6&lt;&gt;0,Q6/R6,"")</f>
        <v>1301.9470754403455</v>
      </c>
      <c r="U6" s="80">
        <v>18641920</v>
      </c>
      <c r="V6" s="81">
        <f>IF(U6&lt;&gt;0,-(U6-Q6)/U6,"")</f>
        <v>-0.15940874115970888</v>
      </c>
      <c r="W6" s="54">
        <v>37870700</v>
      </c>
      <c r="X6" s="54">
        <v>29438</v>
      </c>
      <c r="Y6" s="53">
        <f>W6/X6</f>
        <v>1286.4562809973504</v>
      </c>
    </row>
    <row r="7" spans="1:25" ht="30" customHeight="1">
      <c r="A7" s="40">
        <v>4</v>
      </c>
      <c r="B7" s="41"/>
      <c r="C7" s="82" t="s">
        <v>26</v>
      </c>
      <c r="D7" s="74">
        <v>40066</v>
      </c>
      <c r="E7" s="75" t="s">
        <v>22</v>
      </c>
      <c r="F7" s="76">
        <v>15</v>
      </c>
      <c r="G7" s="76" t="s">
        <v>23</v>
      </c>
      <c r="H7" s="76">
        <v>4</v>
      </c>
      <c r="I7" s="77">
        <v>1064920</v>
      </c>
      <c r="J7" s="77">
        <v>701</v>
      </c>
      <c r="K7" s="77">
        <v>2714360</v>
      </c>
      <c r="L7" s="77">
        <v>1813</v>
      </c>
      <c r="M7" s="77">
        <v>5468840</v>
      </c>
      <c r="N7" s="77">
        <v>3585</v>
      </c>
      <c r="O7" s="77">
        <v>2729360</v>
      </c>
      <c r="P7" s="77">
        <v>1761</v>
      </c>
      <c r="Q7" s="78">
        <f t="shared" si="0"/>
        <v>11977480</v>
      </c>
      <c r="R7" s="78">
        <f t="shared" si="0"/>
        <v>7860</v>
      </c>
      <c r="S7" s="79" t="e">
        <f>IF(Q7&lt;&gt;0,R7/G7,"")</f>
        <v>#VALUE!</v>
      </c>
      <c r="T7" s="79">
        <f>IF(Q7&lt;&gt;0,Q7/R7,"")</f>
        <v>1523.852417302799</v>
      </c>
      <c r="U7" s="80">
        <v>15448980</v>
      </c>
      <c r="V7" s="81">
        <f>IF(U7&lt;&gt;0,-(U7-Q7)/U7,"")</f>
        <v>-0.22470739168540577</v>
      </c>
      <c r="W7" s="54">
        <v>131694520</v>
      </c>
      <c r="X7" s="54">
        <v>87695</v>
      </c>
      <c r="Y7" s="53">
        <f>W7/X7</f>
        <v>1501.7335081817664</v>
      </c>
    </row>
    <row r="8" spans="1:25" ht="30" customHeight="1">
      <c r="A8" s="40">
        <v>5</v>
      </c>
      <c r="B8" s="41"/>
      <c r="C8" s="75" t="s">
        <v>37</v>
      </c>
      <c r="D8" s="74">
        <v>40080</v>
      </c>
      <c r="E8" s="75" t="s">
        <v>38</v>
      </c>
      <c r="F8" s="76">
        <v>20</v>
      </c>
      <c r="G8" s="76" t="s">
        <v>23</v>
      </c>
      <c r="H8" s="76">
        <v>2</v>
      </c>
      <c r="I8" s="88">
        <v>1803215</v>
      </c>
      <c r="J8" s="88">
        <v>1460</v>
      </c>
      <c r="K8" s="88">
        <v>2887105</v>
      </c>
      <c r="L8" s="88">
        <v>2356</v>
      </c>
      <c r="M8" s="88">
        <v>4088030</v>
      </c>
      <c r="N8" s="88">
        <v>3332</v>
      </c>
      <c r="O8" s="88">
        <v>2768275</v>
      </c>
      <c r="P8" s="88">
        <v>2235</v>
      </c>
      <c r="Q8" s="78">
        <f>+I8+K8+M8+O8</f>
        <v>11546625</v>
      </c>
      <c r="R8" s="78">
        <f>+J8+L8+N8+P8</f>
        <v>9383</v>
      </c>
      <c r="S8" s="79" t="e">
        <f>IF(Q8&lt;&gt;0,R8/G8,"")</f>
        <v>#VALUE!</v>
      </c>
      <c r="T8" s="79">
        <f>IF(Q8&lt;&gt;0,Q8/R8,"")</f>
        <v>1230.5898966215495</v>
      </c>
      <c r="U8" s="80">
        <v>22291765</v>
      </c>
      <c r="V8" s="81">
        <f>IF(U8&lt;&gt;0,-(U8-Q8)/U8,"")</f>
        <v>-0.48202284565623227</v>
      </c>
      <c r="W8" s="51">
        <v>41758170</v>
      </c>
      <c r="X8" s="51">
        <v>35216</v>
      </c>
      <c r="Y8" s="53">
        <f>W8/X8</f>
        <v>1185.7726601544753</v>
      </c>
    </row>
    <row r="9" spans="1:25" ht="30" customHeight="1">
      <c r="A9" s="40">
        <v>6</v>
      </c>
      <c r="B9" s="41"/>
      <c r="C9" s="73" t="s">
        <v>27</v>
      </c>
      <c r="D9" s="74">
        <v>40045</v>
      </c>
      <c r="E9" s="75" t="s">
        <v>28</v>
      </c>
      <c r="F9" s="76">
        <v>27</v>
      </c>
      <c r="G9" s="76">
        <v>26</v>
      </c>
      <c r="H9" s="76">
        <v>7</v>
      </c>
      <c r="I9" s="77">
        <v>933500</v>
      </c>
      <c r="J9" s="77">
        <v>793</v>
      </c>
      <c r="K9" s="83">
        <v>1609410</v>
      </c>
      <c r="L9" s="83">
        <v>1382</v>
      </c>
      <c r="M9" s="83">
        <v>2616275</v>
      </c>
      <c r="N9" s="83">
        <v>2169</v>
      </c>
      <c r="O9" s="83">
        <v>1624240</v>
      </c>
      <c r="P9" s="83">
        <v>1351</v>
      </c>
      <c r="Q9" s="78">
        <f aca="true" t="shared" si="1" ref="Q4:R13">+I9+K9+M9+O9</f>
        <v>6783425</v>
      </c>
      <c r="R9" s="78">
        <f t="shared" si="1"/>
        <v>5695</v>
      </c>
      <c r="S9" s="84">
        <f aca="true" t="shared" si="2" ref="S4:S13">IF(Q9&lt;&gt;0,R9/G9,"")</f>
        <v>219.03846153846155</v>
      </c>
      <c r="T9" s="84">
        <f aca="true" t="shared" si="3" ref="T4:T13">IF(Q9&lt;&gt;0,Q9/R9,"")</f>
        <v>1191.1194029850747</v>
      </c>
      <c r="U9" s="80">
        <v>9205510</v>
      </c>
      <c r="V9" s="85">
        <f aca="true" t="shared" si="4" ref="V4:V13">IF(U9&lt;&gt;0,-(U9-Q9)/U9,"")</f>
        <v>-0.2631125271712268</v>
      </c>
      <c r="W9" s="51">
        <v>211868624</v>
      </c>
      <c r="X9" s="51">
        <v>210914</v>
      </c>
      <c r="Y9" s="53">
        <f aca="true" t="shared" si="5" ref="Y4:Y13">W9/X9</f>
        <v>1004.5261291332013</v>
      </c>
    </row>
    <row r="10" spans="1:25" ht="30" customHeight="1">
      <c r="A10" s="40">
        <v>7</v>
      </c>
      <c r="B10" s="41"/>
      <c r="C10" s="48" t="s">
        <v>29</v>
      </c>
      <c r="D10" s="74">
        <v>40045</v>
      </c>
      <c r="E10" s="49" t="s">
        <v>25</v>
      </c>
      <c r="F10" s="50" t="s">
        <v>30</v>
      </c>
      <c r="G10" s="50" t="s">
        <v>23</v>
      </c>
      <c r="H10" s="50">
        <v>7</v>
      </c>
      <c r="I10" s="83">
        <v>210950</v>
      </c>
      <c r="J10" s="83">
        <v>192</v>
      </c>
      <c r="K10" s="83">
        <v>507160</v>
      </c>
      <c r="L10" s="83">
        <v>395</v>
      </c>
      <c r="M10" s="83">
        <v>2384990</v>
      </c>
      <c r="N10" s="83">
        <v>1884</v>
      </c>
      <c r="O10" s="83">
        <v>1935750</v>
      </c>
      <c r="P10" s="83">
        <v>1540</v>
      </c>
      <c r="Q10" s="78">
        <f t="shared" si="1"/>
        <v>5038850</v>
      </c>
      <c r="R10" s="78">
        <f t="shared" si="1"/>
        <v>4011</v>
      </c>
      <c r="S10" s="79" t="e">
        <f t="shared" si="2"/>
        <v>#VALUE!</v>
      </c>
      <c r="T10" s="79">
        <f t="shared" si="3"/>
        <v>1256.257791074545</v>
      </c>
      <c r="U10" s="80">
        <v>5741870</v>
      </c>
      <c r="V10" s="81">
        <f t="shared" si="4"/>
        <v>-0.12243746375309786</v>
      </c>
      <c r="W10" s="51">
        <v>203034160</v>
      </c>
      <c r="X10" s="51">
        <v>181300</v>
      </c>
      <c r="Y10" s="53">
        <f t="shared" si="5"/>
        <v>1119.8795366795366</v>
      </c>
    </row>
    <row r="11" spans="1:25" ht="30" customHeight="1">
      <c r="A11" s="40">
        <v>8</v>
      </c>
      <c r="B11" s="41"/>
      <c r="C11" s="48" t="s">
        <v>31</v>
      </c>
      <c r="D11" s="74">
        <v>40080</v>
      </c>
      <c r="E11" s="49" t="s">
        <v>32</v>
      </c>
      <c r="F11" s="50">
        <v>10</v>
      </c>
      <c r="G11" s="50" t="s">
        <v>23</v>
      </c>
      <c r="H11" s="50">
        <v>2</v>
      </c>
      <c r="I11" s="86">
        <v>619015</v>
      </c>
      <c r="J11" s="86">
        <v>543</v>
      </c>
      <c r="K11" s="86">
        <v>877895</v>
      </c>
      <c r="L11" s="86">
        <v>750</v>
      </c>
      <c r="M11" s="86">
        <v>1283930</v>
      </c>
      <c r="N11" s="86">
        <v>1078</v>
      </c>
      <c r="O11" s="86">
        <v>910680</v>
      </c>
      <c r="P11" s="86">
        <v>780</v>
      </c>
      <c r="Q11" s="78">
        <f t="shared" si="1"/>
        <v>3691520</v>
      </c>
      <c r="R11" s="78">
        <f t="shared" si="1"/>
        <v>3151</v>
      </c>
      <c r="S11" s="79" t="e">
        <f t="shared" si="2"/>
        <v>#VALUE!</v>
      </c>
      <c r="T11" s="79">
        <f t="shared" si="3"/>
        <v>1171.5391939066963</v>
      </c>
      <c r="U11" s="80">
        <v>5685890</v>
      </c>
      <c r="V11" s="81">
        <f t="shared" si="4"/>
        <v>-0.3507577529639159</v>
      </c>
      <c r="W11" s="87">
        <v>12735550</v>
      </c>
      <c r="X11" s="87">
        <v>12237</v>
      </c>
      <c r="Y11" s="53">
        <f t="shared" si="5"/>
        <v>1040.7411947372723</v>
      </c>
    </row>
    <row r="12" spans="1:25" ht="30" customHeight="1">
      <c r="A12" s="40">
        <v>9</v>
      </c>
      <c r="B12" s="41"/>
      <c r="C12" s="73" t="s">
        <v>33</v>
      </c>
      <c r="D12" s="74">
        <v>39982</v>
      </c>
      <c r="E12" s="75" t="s">
        <v>22</v>
      </c>
      <c r="F12" s="76">
        <v>29</v>
      </c>
      <c r="G12" s="76" t="s">
        <v>23</v>
      </c>
      <c r="H12" s="76">
        <v>16</v>
      </c>
      <c r="I12" s="77">
        <v>281740</v>
      </c>
      <c r="J12" s="77">
        <v>236</v>
      </c>
      <c r="K12" s="77">
        <v>683830</v>
      </c>
      <c r="L12" s="77">
        <v>559</v>
      </c>
      <c r="M12" s="77">
        <v>1365870</v>
      </c>
      <c r="N12" s="77">
        <v>1088</v>
      </c>
      <c r="O12" s="77">
        <v>744080</v>
      </c>
      <c r="P12" s="77">
        <v>583</v>
      </c>
      <c r="Q12" s="78">
        <f t="shared" si="1"/>
        <v>3075520</v>
      </c>
      <c r="R12" s="78">
        <f t="shared" si="1"/>
        <v>2466</v>
      </c>
      <c r="S12" s="79" t="e">
        <f>IF(Q12&lt;&gt;0,R12/G12,"")</f>
        <v>#VALUE!</v>
      </c>
      <c r="T12" s="79">
        <f>IF(Q12&lt;&gt;0,Q12/R12,"")</f>
        <v>1247.169505271695</v>
      </c>
      <c r="U12" s="80">
        <v>4130530</v>
      </c>
      <c r="V12" s="81">
        <f>IF(U12&lt;&gt;0,-(U12-Q12)/U12,"")</f>
        <v>-0.2554175856367101</v>
      </c>
      <c r="W12" s="54">
        <v>312113200</v>
      </c>
      <c r="X12" s="54">
        <v>296180</v>
      </c>
      <c r="Y12" s="53">
        <f>W12/X12</f>
        <v>1053.7956647984333</v>
      </c>
    </row>
    <row r="13" spans="1:25" ht="30" customHeight="1">
      <c r="A13" s="40">
        <v>10</v>
      </c>
      <c r="B13" s="41"/>
      <c r="C13" s="82" t="s">
        <v>34</v>
      </c>
      <c r="D13" s="74">
        <v>39982</v>
      </c>
      <c r="E13" s="75" t="s">
        <v>25</v>
      </c>
      <c r="F13" s="76">
        <v>27</v>
      </c>
      <c r="G13" s="76" t="s">
        <v>23</v>
      </c>
      <c r="H13" s="76">
        <v>16</v>
      </c>
      <c r="I13" s="83">
        <v>210510</v>
      </c>
      <c r="J13" s="83">
        <v>176</v>
      </c>
      <c r="K13" s="83">
        <v>532060</v>
      </c>
      <c r="L13" s="83">
        <v>441</v>
      </c>
      <c r="M13" s="83">
        <v>1324170</v>
      </c>
      <c r="N13" s="83">
        <v>1059</v>
      </c>
      <c r="O13" s="83">
        <v>639820</v>
      </c>
      <c r="P13" s="83">
        <v>517</v>
      </c>
      <c r="Q13" s="78">
        <f t="shared" si="1"/>
        <v>2706560</v>
      </c>
      <c r="R13" s="78">
        <f t="shared" si="1"/>
        <v>2193</v>
      </c>
      <c r="S13" s="79" t="e">
        <f>IF(Q13&lt;&gt;0,R13/G13,"")</f>
        <v>#VALUE!</v>
      </c>
      <c r="T13" s="79">
        <f>IF(Q13&lt;&gt;0,Q13/R13,"")</f>
        <v>1234.1814865481076</v>
      </c>
      <c r="U13" s="80">
        <v>4197670</v>
      </c>
      <c r="V13" s="81">
        <f>IF(U13&lt;&gt;0,-(U13-Q13)/U13,"")</f>
        <v>-0.35522325480564215</v>
      </c>
      <c r="W13" s="51">
        <v>268564945</v>
      </c>
      <c r="X13" s="51">
        <v>253085</v>
      </c>
      <c r="Y13" s="53">
        <f>W13/X13</f>
        <v>1061.1650038524606</v>
      </c>
    </row>
    <row r="14" spans="1:25" ht="18" thickBot="1">
      <c r="A14" s="17"/>
      <c r="B14" s="16"/>
      <c r="C14" s="18"/>
      <c r="D14" s="19"/>
      <c r="E14" s="20"/>
      <c r="F14" s="21"/>
      <c r="G14" s="21"/>
      <c r="H14" s="21"/>
      <c r="I14" s="55"/>
      <c r="J14" s="55"/>
      <c r="K14" s="55"/>
      <c r="L14" s="55"/>
      <c r="M14" s="55"/>
      <c r="N14" s="55"/>
      <c r="O14" s="55"/>
      <c r="P14" s="55"/>
      <c r="Q14" s="56"/>
      <c r="R14" s="57"/>
      <c r="S14" s="58"/>
      <c r="T14" s="55"/>
      <c r="U14" s="55"/>
      <c r="V14" s="55"/>
      <c r="W14" s="55"/>
      <c r="X14" s="55"/>
      <c r="Y14" s="55"/>
    </row>
    <row r="15" spans="1:25" ht="15" thickBot="1">
      <c r="A15" s="22"/>
      <c r="B15" s="59" t="s">
        <v>17</v>
      </c>
      <c r="C15" s="60"/>
      <c r="D15" s="60"/>
      <c r="E15" s="61"/>
      <c r="F15" s="23"/>
      <c r="G15" s="23">
        <f>SUM(G4:G14)</f>
        <v>26</v>
      </c>
      <c r="H15" s="24"/>
      <c r="I15" s="25"/>
      <c r="J15" s="26"/>
      <c r="K15" s="25"/>
      <c r="L15" s="26"/>
      <c r="M15" s="25"/>
      <c r="N15" s="26"/>
      <c r="O15" s="25"/>
      <c r="P15" s="26"/>
      <c r="Q15" s="39">
        <f>SUM(Q4:Q14)</f>
        <v>122130300</v>
      </c>
      <c r="R15" s="27">
        <f>SUM(R4:R14)</f>
        <v>98596</v>
      </c>
      <c r="S15" s="28">
        <f>R15/G15</f>
        <v>3792.153846153846</v>
      </c>
      <c r="T15" s="52">
        <f>Q15/R15</f>
        <v>1238.6942675159235</v>
      </c>
      <c r="U15" s="39">
        <v>95261180</v>
      </c>
      <c r="V15" s="38">
        <f>IF(U15&lt;&gt;0,-(U15-Q15)/U15,"")</f>
        <v>0.28205739210872677</v>
      </c>
      <c r="W15" s="29"/>
      <c r="X15" s="30"/>
      <c r="Y15" s="31"/>
    </row>
    <row r="16" spans="1:25" ht="17.25">
      <c r="A16" s="32"/>
      <c r="B16" s="33"/>
      <c r="C16" s="34" t="s">
        <v>20</v>
      </c>
      <c r="D16" s="34"/>
      <c r="E16" s="35"/>
      <c r="F16" s="36"/>
      <c r="G16" s="36"/>
      <c r="H16" s="34"/>
      <c r="I16" s="34"/>
      <c r="J16" s="34"/>
      <c r="K16" s="34"/>
      <c r="L16" s="34"/>
      <c r="M16" s="34"/>
      <c r="N16" s="34"/>
      <c r="O16" s="34"/>
      <c r="P16" s="34"/>
      <c r="Q16" s="37"/>
      <c r="R16" s="34"/>
      <c r="S16" s="34"/>
      <c r="T16" s="34"/>
      <c r="U16" s="70" t="s">
        <v>19</v>
      </c>
      <c r="V16" s="70"/>
      <c r="W16" s="70"/>
      <c r="X16" s="70"/>
      <c r="Y16" s="70"/>
    </row>
    <row r="17" spans="1:25" ht="17.25">
      <c r="A17" s="32"/>
      <c r="B17" s="33"/>
      <c r="C17" s="34"/>
      <c r="D17" s="34"/>
      <c r="E17" s="35"/>
      <c r="F17" s="36"/>
      <c r="G17" s="36"/>
      <c r="H17" s="34"/>
      <c r="I17" s="34"/>
      <c r="J17" s="34"/>
      <c r="K17" s="34"/>
      <c r="L17" s="34"/>
      <c r="M17" s="34"/>
      <c r="N17" s="34"/>
      <c r="O17" s="34"/>
      <c r="P17" s="34"/>
      <c r="Q17" s="37"/>
      <c r="R17" s="34"/>
      <c r="S17" s="34"/>
      <c r="T17" s="34"/>
      <c r="U17" s="71"/>
      <c r="V17" s="71"/>
      <c r="W17" s="71"/>
      <c r="X17" s="71"/>
      <c r="Y17" s="71"/>
    </row>
    <row r="18" spans="1:25" ht="17.25">
      <c r="A18" s="32"/>
      <c r="B18" s="33"/>
      <c r="C18" s="34"/>
      <c r="D18" s="34"/>
      <c r="E18" s="35"/>
      <c r="F18" s="36"/>
      <c r="G18" s="36"/>
      <c r="H18" s="34"/>
      <c r="I18" s="34"/>
      <c r="J18" s="34"/>
      <c r="K18" s="34"/>
      <c r="L18" s="34"/>
      <c r="M18" s="34"/>
      <c r="N18" s="34"/>
      <c r="O18" s="34"/>
      <c r="P18" s="34"/>
      <c r="Q18" s="37"/>
      <c r="R18" s="34"/>
      <c r="S18" s="34"/>
      <c r="T18" s="34"/>
      <c r="U18" s="71"/>
      <c r="V18" s="71"/>
      <c r="W18" s="71"/>
      <c r="X18" s="71"/>
      <c r="Y18" s="71"/>
    </row>
  </sheetData>
  <sheetProtection/>
  <mergeCells count="15">
    <mergeCell ref="I2:J2"/>
    <mergeCell ref="U16:Y18"/>
    <mergeCell ref="Q2:T2"/>
    <mergeCell ref="U2:V2"/>
    <mergeCell ref="W2:Y2"/>
    <mergeCell ref="B15:E15"/>
    <mergeCell ref="C2:C3"/>
    <mergeCell ref="D2:D3"/>
    <mergeCell ref="E2:E3"/>
    <mergeCell ref="M2:N2"/>
    <mergeCell ref="O2:P2"/>
    <mergeCell ref="F2:F3"/>
    <mergeCell ref="G2:G3"/>
    <mergeCell ref="H2:H3"/>
    <mergeCell ref="K2:L2"/>
  </mergeCells>
  <printOptions/>
  <pageMargins left="0.75" right="0.75" top="1" bottom="1" header="0.5" footer="0.5"/>
  <pageSetup fitToHeight="1" fitToWidth="1" horizontalDpi="600" verticalDpi="600" orientation="landscape" paperSize="9" scale="4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UIP FILM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Ferhat ASLAN</dc:creator>
  <cp:keywords/>
  <dc:description/>
  <cp:lastModifiedBy>Andi</cp:lastModifiedBy>
  <cp:lastPrinted>2008-10-22T07:58:06Z</cp:lastPrinted>
  <dcterms:created xsi:type="dcterms:W3CDTF">2006-04-04T07:29:08Z</dcterms:created>
  <dcterms:modified xsi:type="dcterms:W3CDTF">2009-10-05T11:57:03Z</dcterms:modified>
  <cp:category/>
  <cp:version/>
  <cp:contentType/>
  <cp:contentStatus/>
</cp:coreProperties>
</file>