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4232" windowHeight="7932" activeTab="0"/>
  </bookViews>
  <sheets>
    <sheet name="Weekend Top 10 - WE 15" sheetId="1" r:id="rId1"/>
  </sheets>
  <definedNames/>
  <calcPr fullCalcOnLoad="1"/>
</workbook>
</file>

<file path=xl/sharedStrings.xml><?xml version="1.0" encoding="utf-8"?>
<sst xmlns="http://schemas.openxmlformats.org/spreadsheetml/2006/main" count="63" uniqueCount="38">
  <si>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</si>
  <si>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</si>
  <si>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</si>
  <si>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</si>
  <si>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</si>
  <si>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</si>
  <si>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</si>
  <si>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</si>
  <si>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</si>
  <si>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</si>
  <si>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</si>
  <si>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</si>
  <si>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</si>
  <si>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</si>
  <si>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</si>
  <si>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</si>
  <si>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</si>
  <si>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</si>
  <si>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</si>
  <si>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</si>
  <si>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</si>
  <si>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Fast &amp; Furious</t>
  </si>
  <si>
    <t>UIP</t>
  </si>
  <si>
    <t>Monsters vs. Aliens</t>
  </si>
  <si>
    <t>26+11+1+1</t>
  </si>
  <si>
    <t>Confessions of a Shopaholic</t>
  </si>
  <si>
    <t>Forum Hungary</t>
  </si>
  <si>
    <t>n/a</t>
  </si>
  <si>
    <t>Gran Torino</t>
  </si>
  <si>
    <t>InterCom</t>
  </si>
  <si>
    <t>**Álom.net (local)</t>
  </si>
  <si>
    <t>HCC Media Group</t>
  </si>
  <si>
    <t>Race to Witch Mountain</t>
  </si>
  <si>
    <t>Marley &amp; Me</t>
  </si>
  <si>
    <t>Dragonball Evolution</t>
  </si>
  <si>
    <t>Slumdog Millionaire</t>
  </si>
  <si>
    <t>Taken</t>
  </si>
  <si>
    <t>SPI/Forum Hungary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</si>
</sst>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\ "/>
    <numFmt numFmtId="181" formatCode="dd/mm/yy"/>
    <numFmt numFmtId="182" formatCode="#,##0\ "/>
    <numFmt numFmtId="183" formatCode="0\ %\ "/>
    <numFmt numFmtId="184" formatCode="#,##0.00\ "/>
    <numFmt numFmtId="185" formatCode="_(* #,##0_);_(* \(#,##0\);_(* &quot;-&quot;??_);_(@_)"/>
    <numFmt numFmtId="186" formatCode="_-* #,##0\ _F_t_-;\-* #,##0\ _F_t_-;_-* &quot;-&quot;??\ _F_t_-;_-@_-"/>
    <numFmt numFmtId="187" formatCode="#,##0_ ;[Red]\-#,##0\ "/>
    <numFmt numFmtId="188" formatCode="[$-40E]yyyy\.\ mmmm\ d\."/>
    <numFmt numFmtId="189" formatCode="dd/mm/yyyy;@"/>
  </numFmts>
  <fonts count="57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00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79" fontId="2" fillId="33" borderId="11" xfId="4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0" fontId="2" fillId="33" borderId="11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1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180" fontId="11" fillId="33" borderId="18" xfId="0" applyNumberFormat="1" applyFont="1" applyFill="1" applyBorder="1" applyAlignment="1" applyProtection="1">
      <alignment vertical="center"/>
      <protection/>
    </xf>
    <xf numFmtId="182" fontId="11" fillId="33" borderId="19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horizontal="right" vertical="center"/>
      <protection/>
    </xf>
    <xf numFmtId="185" fontId="11" fillId="33" borderId="21" xfId="0" applyNumberFormat="1" applyFont="1" applyFill="1" applyBorder="1" applyAlignment="1" applyProtection="1">
      <alignment horizontal="right" vertical="center"/>
      <protection/>
    </xf>
    <xf numFmtId="1" fontId="11" fillId="33" borderId="22" xfId="0" applyNumberFormat="1" applyFont="1" applyFill="1" applyBorder="1" applyAlignment="1" applyProtection="1">
      <alignment horizontal="center" vertical="center"/>
      <protection/>
    </xf>
    <xf numFmtId="185" fontId="11" fillId="33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83" fontId="14" fillId="0" borderId="24" xfId="60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0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15" fillId="34" borderId="26" xfId="0" applyFont="1" applyFill="1" applyBorder="1" applyAlignment="1" applyProtection="1">
      <alignment vertical="center"/>
      <protection locked="0"/>
    </xf>
    <xf numFmtId="0" fontId="15" fillId="34" borderId="26" xfId="0" applyFont="1" applyFill="1" applyBorder="1" applyAlignment="1" applyProtection="1">
      <alignment horizontal="left" vertical="center"/>
      <protection locked="0"/>
    </xf>
    <xf numFmtId="0" fontId="14" fillId="34" borderId="26" xfId="0" applyFont="1" applyFill="1" applyBorder="1" applyAlignment="1" applyProtection="1">
      <alignment horizontal="center" vertical="center"/>
      <protection locked="0"/>
    </xf>
    <xf numFmtId="3" fontId="16" fillId="34" borderId="26" xfId="40" applyNumberFormat="1" applyFont="1" applyFill="1" applyBorder="1" applyAlignment="1" applyProtection="1">
      <alignment horizontal="right" vertical="center"/>
      <protection/>
    </xf>
    <xf numFmtId="3" fontId="14" fillId="34" borderId="26" xfId="60" applyNumberFormat="1" applyFont="1" applyFill="1" applyBorder="1" applyAlignment="1" applyProtection="1">
      <alignment horizontal="center" vertical="center"/>
      <protection/>
    </xf>
    <xf numFmtId="3" fontId="16" fillId="34" borderId="26" xfId="0" applyNumberFormat="1" applyFont="1" applyFill="1" applyBorder="1" applyAlignment="1">
      <alignment/>
    </xf>
    <xf numFmtId="3" fontId="14" fillId="34" borderId="26" xfId="40" applyNumberFormat="1" applyFont="1" applyFill="1" applyBorder="1" applyAlignment="1" applyProtection="1">
      <alignment horizontal="right" vertical="center"/>
      <protection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14" fillId="34" borderId="26" xfId="60" applyNumberFormat="1" applyFont="1" applyFill="1" applyBorder="1" applyAlignment="1" applyProtection="1">
      <alignment horizontal="right" vertical="center"/>
      <protection/>
    </xf>
    <xf numFmtId="3" fontId="16" fillId="34" borderId="26" xfId="40" applyNumberFormat="1" applyFont="1" applyFill="1" applyBorder="1" applyAlignment="1">
      <alignment/>
    </xf>
    <xf numFmtId="3" fontId="8" fillId="0" borderId="0" xfId="40" applyNumberFormat="1" applyFont="1" applyBorder="1" applyAlignment="1" applyProtection="1">
      <alignment vertical="center"/>
      <protection/>
    </xf>
    <xf numFmtId="3" fontId="9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Border="1" applyAlignment="1" applyProtection="1">
      <alignment horizontal="right" vertical="center"/>
      <protection/>
    </xf>
    <xf numFmtId="3" fontId="56" fillId="34" borderId="26" xfId="0" applyNumberFormat="1" applyFont="1" applyFill="1" applyBorder="1" applyAlignment="1">
      <alignment vertical="center"/>
    </xf>
    <xf numFmtId="189" fontId="14" fillId="34" borderId="26" xfId="0" applyNumberFormat="1" applyFont="1" applyFill="1" applyBorder="1" applyAlignment="1" applyProtection="1">
      <alignment horizontal="center" vertical="center"/>
      <protection locked="0"/>
    </xf>
    <xf numFmtId="3" fontId="15" fillId="34" borderId="26" xfId="0" applyNumberFormat="1" applyFont="1" applyFill="1" applyBorder="1" applyAlignment="1" applyProtection="1">
      <alignment horizontal="left" vertical="center"/>
      <protection locked="0"/>
    </xf>
    <xf numFmtId="3" fontId="14" fillId="34" borderId="26" xfId="0" applyNumberFormat="1" applyFont="1" applyFill="1" applyBorder="1" applyAlignment="1" applyProtection="1">
      <alignment horizontal="center" vertical="center"/>
      <protection locked="0"/>
    </xf>
    <xf numFmtId="3" fontId="14" fillId="34" borderId="26" xfId="40" applyNumberFormat="1" applyFont="1" applyFill="1" applyBorder="1" applyAlignment="1">
      <alignment horizontal="right"/>
    </xf>
    <xf numFmtId="3" fontId="14" fillId="34" borderId="26" xfId="0" applyNumberFormat="1" applyFont="1" applyFill="1" applyBorder="1" applyAlignment="1">
      <alignment/>
    </xf>
    <xf numFmtId="3" fontId="16" fillId="34" borderId="26" xfId="0" applyNumberFormat="1" applyFont="1" applyFill="1" applyBorder="1" applyAlignment="1">
      <alignment horizontal="right"/>
    </xf>
    <xf numFmtId="183" fontId="14" fillId="34" borderId="26" xfId="60" applyNumberFormat="1" applyFont="1" applyFill="1" applyBorder="1" applyAlignment="1" applyProtection="1">
      <alignment vertical="center"/>
      <protection/>
    </xf>
    <xf numFmtId="0" fontId="11" fillId="33" borderId="28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179" fontId="4" fillId="0" borderId="29" xfId="40" applyFont="1" applyFill="1" applyBorder="1" applyAlignment="1" applyProtection="1">
      <alignment horizontal="center" vertical="center"/>
      <protection/>
    </xf>
    <xf numFmtId="179" fontId="4" fillId="0" borderId="15" xfId="4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horizontal="center" vertical="center"/>
      <protection/>
    </xf>
    <xf numFmtId="3" fontId="15" fillId="34" borderId="26" xfId="0" applyNumberFormat="1" applyFont="1" applyFill="1" applyBorder="1" applyAlignment="1" applyProtection="1">
      <alignment vertical="center"/>
      <protection locked="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558290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3344525" y="447675"/>
          <a:ext cx="24765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15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16 - 19 APRIL 2009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H1">
      <selection activeCell="A13" sqref="A13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15.7109375" style="0" customWidth="1"/>
    <col min="4" max="4" width="11.42187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1.28125" style="0" customWidth="1"/>
    <col min="10" max="10" width="9.00390625" style="0" customWidth="1"/>
    <col min="11" max="11" width="12.28125" style="0" customWidth="1"/>
    <col min="12" max="12" width="8.7109375" style="0" customWidth="1"/>
    <col min="13" max="13" width="11.7109375" style="0" customWidth="1"/>
    <col min="14" max="14" width="7.8515625" style="0" customWidth="1"/>
    <col min="15" max="15" width="11.7109375" style="0" customWidth="1"/>
    <col min="16" max="16" width="8.57421875" style="0" customWidth="1"/>
    <col min="17" max="17" width="14.5742187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4.7109375" style="0" customWidth="1"/>
    <col min="24" max="24" width="9.28125" style="0" customWidth="1"/>
    <col min="25" max="25" width="7.2812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7.25">
      <c r="A2" s="11"/>
      <c r="B2" s="12"/>
      <c r="C2" s="73" t="s">
        <v>0</v>
      </c>
      <c r="D2" s="75" t="s">
        <v>1</v>
      </c>
      <c r="E2" s="75" t="s">
        <v>2</v>
      </c>
      <c r="F2" s="79" t="s">
        <v>3</v>
      </c>
      <c r="G2" s="79" t="s">
        <v>4</v>
      </c>
      <c r="H2" s="79" t="s">
        <v>5</v>
      </c>
      <c r="I2" s="78" t="s">
        <v>18</v>
      </c>
      <c r="J2" s="78"/>
      <c r="K2" s="78" t="s">
        <v>6</v>
      </c>
      <c r="L2" s="78"/>
      <c r="M2" s="78" t="s">
        <v>7</v>
      </c>
      <c r="N2" s="78"/>
      <c r="O2" s="78" t="s">
        <v>8</v>
      </c>
      <c r="P2" s="78"/>
      <c r="Q2" s="78" t="s">
        <v>9</v>
      </c>
      <c r="R2" s="78"/>
      <c r="S2" s="78"/>
      <c r="T2" s="78"/>
      <c r="U2" s="78" t="s">
        <v>10</v>
      </c>
      <c r="V2" s="78"/>
      <c r="W2" s="78" t="s">
        <v>11</v>
      </c>
      <c r="X2" s="78"/>
      <c r="Y2" s="83"/>
    </row>
    <row r="3" spans="1:25" ht="30" customHeight="1">
      <c r="A3" s="13"/>
      <c r="B3" s="14"/>
      <c r="C3" s="74"/>
      <c r="D3" s="76"/>
      <c r="E3" s="77"/>
      <c r="F3" s="80"/>
      <c r="G3" s="80"/>
      <c r="H3" s="80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62" t="s">
        <v>21</v>
      </c>
      <c r="D4" s="63">
        <v>39912</v>
      </c>
      <c r="E4" s="64" t="s">
        <v>22</v>
      </c>
      <c r="F4" s="65">
        <v>28</v>
      </c>
      <c r="G4" s="65">
        <v>28</v>
      </c>
      <c r="H4" s="65">
        <v>2</v>
      </c>
      <c r="I4" s="66">
        <v>2285800</v>
      </c>
      <c r="J4" s="66">
        <v>2129</v>
      </c>
      <c r="K4" s="67">
        <v>4752775</v>
      </c>
      <c r="L4" s="67">
        <v>4417</v>
      </c>
      <c r="M4" s="67">
        <v>7183965</v>
      </c>
      <c r="N4" s="67">
        <v>6606</v>
      </c>
      <c r="O4" s="67">
        <v>4271530</v>
      </c>
      <c r="P4" s="67">
        <v>3818</v>
      </c>
      <c r="Q4" s="51">
        <f>+I4+K4+M4+O4</f>
        <v>18494070</v>
      </c>
      <c r="R4" s="54">
        <f>+J4+L4+N4+P4</f>
        <v>16970</v>
      </c>
      <c r="S4" s="52">
        <f>IF(Q4&lt;&gt;0,R4/G4,"")</f>
        <v>606.0714285714286</v>
      </c>
      <c r="T4" s="52">
        <f>IF(Q4&lt;&gt;0,Q4/R4,"")</f>
        <v>1089.8096641131408</v>
      </c>
      <c r="U4" s="68">
        <v>38481490</v>
      </c>
      <c r="V4" s="69">
        <f>IF(U4&lt;&gt;0,-(U4-Q4)/U4,"")</f>
        <v>-0.5194034846363798</v>
      </c>
      <c r="W4" s="53">
        <v>72727710</v>
      </c>
      <c r="X4" s="53">
        <v>68381</v>
      </c>
      <c r="Y4" s="56">
        <f>W4/X4</f>
        <v>1063.5660490487123</v>
      </c>
    </row>
    <row r="5" spans="1:25" ht="30" customHeight="1">
      <c r="A5" s="40">
        <v>2</v>
      </c>
      <c r="B5" s="41"/>
      <c r="C5" s="62" t="s">
        <v>23</v>
      </c>
      <c r="D5" s="63">
        <v>39905</v>
      </c>
      <c r="E5" s="64" t="s">
        <v>22</v>
      </c>
      <c r="F5" s="65" t="s">
        <v>24</v>
      </c>
      <c r="G5" s="65">
        <v>39</v>
      </c>
      <c r="H5" s="65">
        <v>3</v>
      </c>
      <c r="I5" s="66">
        <v>1802002</v>
      </c>
      <c r="J5" s="66">
        <v>1358</v>
      </c>
      <c r="K5" s="67">
        <v>3347780</v>
      </c>
      <c r="L5" s="67">
        <v>2532</v>
      </c>
      <c r="M5" s="67">
        <v>7130816</v>
      </c>
      <c r="N5" s="67">
        <v>5420</v>
      </c>
      <c r="O5" s="67">
        <v>5295476</v>
      </c>
      <c r="P5" s="67">
        <v>4057</v>
      </c>
      <c r="Q5" s="51">
        <f>+I5+K5+M5+O5</f>
        <v>17576074</v>
      </c>
      <c r="R5" s="54">
        <f>+J5+L5+N5+P5</f>
        <v>13367</v>
      </c>
      <c r="S5" s="52">
        <f>IF(Q5&lt;&gt;0,R5/G5,"")</f>
        <v>342.7435897435897</v>
      </c>
      <c r="T5" s="52">
        <f>IF(Q5&lt;&gt;0,Q5/R5,"")</f>
        <v>1314.8854642028878</v>
      </c>
      <c r="U5" s="68">
        <v>22902973</v>
      </c>
      <c r="V5" s="69">
        <f>IF(U5&lt;&gt;0,-(U5-Q5)/U5,"")</f>
        <v>-0.2325854813696021</v>
      </c>
      <c r="W5" s="53">
        <v>94509542</v>
      </c>
      <c r="X5" s="53">
        <v>73160</v>
      </c>
      <c r="Y5" s="56">
        <f>W5/X5</f>
        <v>1291.8198742482232</v>
      </c>
    </row>
    <row r="6" spans="1:25" ht="30" customHeight="1">
      <c r="A6" s="40">
        <v>3</v>
      </c>
      <c r="B6" s="41"/>
      <c r="C6" s="48" t="s">
        <v>25</v>
      </c>
      <c r="D6" s="63">
        <v>39912</v>
      </c>
      <c r="E6" s="49" t="s">
        <v>26</v>
      </c>
      <c r="F6" s="50">
        <v>25</v>
      </c>
      <c r="G6" s="50" t="s">
        <v>27</v>
      </c>
      <c r="H6" s="50">
        <v>2</v>
      </c>
      <c r="I6" s="67">
        <v>1257170</v>
      </c>
      <c r="J6" s="67">
        <v>1201</v>
      </c>
      <c r="K6" s="67">
        <v>2923165</v>
      </c>
      <c r="L6" s="67">
        <v>2722</v>
      </c>
      <c r="M6" s="67">
        <v>4464200</v>
      </c>
      <c r="N6" s="67">
        <v>4110</v>
      </c>
      <c r="O6" s="67">
        <v>2206285</v>
      </c>
      <c r="P6" s="67">
        <v>1999</v>
      </c>
      <c r="Q6" s="51">
        <f>+I6+K6+M6+O6</f>
        <v>10850820</v>
      </c>
      <c r="R6" s="54">
        <f>+J6+L6+N6+P6</f>
        <v>10032</v>
      </c>
      <c r="S6" s="52" t="e">
        <f aca="true" t="shared" si="0" ref="S6:S13">IF(Q6&lt;&gt;0,R6/G6,"")</f>
        <v>#VALUE!</v>
      </c>
      <c r="T6" s="52">
        <f aca="true" t="shared" si="1" ref="T6:T13">IF(Q6&lt;&gt;0,Q6/R6,"")</f>
        <v>1081.6208133971293</v>
      </c>
      <c r="U6" s="68">
        <v>14540765</v>
      </c>
      <c r="V6" s="69">
        <f aca="true" t="shared" si="2" ref="V6:V13">IF(U6&lt;&gt;0,-(U6-Q6)/U6,"")</f>
        <v>-0.2537655343443072</v>
      </c>
      <c r="W6" s="53">
        <v>35095245</v>
      </c>
      <c r="X6" s="53">
        <v>33608</v>
      </c>
      <c r="Y6" s="56">
        <f aca="true" t="shared" si="3" ref="Y6:Y13">W6/X6</f>
        <v>1044.2527076886456</v>
      </c>
    </row>
    <row r="7" spans="1:25" ht="30" customHeight="1">
      <c r="A7" s="40">
        <v>4</v>
      </c>
      <c r="B7" s="41"/>
      <c r="C7" s="48" t="s">
        <v>28</v>
      </c>
      <c r="D7" s="63">
        <v>39919</v>
      </c>
      <c r="E7" s="49" t="s">
        <v>29</v>
      </c>
      <c r="F7" s="50">
        <v>12</v>
      </c>
      <c r="G7" s="50" t="s">
        <v>27</v>
      </c>
      <c r="H7" s="50">
        <v>1</v>
      </c>
      <c r="I7" s="66">
        <v>1190435</v>
      </c>
      <c r="J7" s="66">
        <v>1087</v>
      </c>
      <c r="K7" s="66">
        <v>2161785</v>
      </c>
      <c r="L7" s="66">
        <v>1882</v>
      </c>
      <c r="M7" s="66">
        <v>3066160</v>
      </c>
      <c r="N7" s="66">
        <v>2667</v>
      </c>
      <c r="O7" s="66">
        <v>2103200</v>
      </c>
      <c r="P7" s="66">
        <v>1843</v>
      </c>
      <c r="Q7" s="51">
        <f>+I7+K7+M7+O7</f>
        <v>8521580</v>
      </c>
      <c r="R7" s="54">
        <f>+J7+L7+N7+P7</f>
        <v>7479</v>
      </c>
      <c r="S7" s="52" t="e">
        <f t="shared" si="0"/>
        <v>#VALUE!</v>
      </c>
      <c r="T7" s="52">
        <f t="shared" si="1"/>
        <v>1139.4009894370906</v>
      </c>
      <c r="U7" s="68">
        <v>0</v>
      </c>
      <c r="V7" s="69">
        <f t="shared" si="2"/>
      </c>
      <c r="W7" s="57">
        <v>8723580</v>
      </c>
      <c r="X7" s="57">
        <v>7629</v>
      </c>
      <c r="Y7" s="56">
        <f t="shared" si="3"/>
        <v>1143.4762092017302</v>
      </c>
    </row>
    <row r="8" spans="1:25" ht="30" customHeight="1">
      <c r="A8" s="40">
        <v>5</v>
      </c>
      <c r="B8" s="41"/>
      <c r="C8" s="84" t="s">
        <v>30</v>
      </c>
      <c r="D8" s="63">
        <v>39919</v>
      </c>
      <c r="E8" s="64" t="s">
        <v>31</v>
      </c>
      <c r="F8" s="65" t="s">
        <v>27</v>
      </c>
      <c r="G8" s="65" t="s">
        <v>27</v>
      </c>
      <c r="H8" s="65">
        <v>1</v>
      </c>
      <c r="I8" s="66"/>
      <c r="J8" s="66"/>
      <c r="K8" s="67"/>
      <c r="L8" s="67"/>
      <c r="M8" s="67"/>
      <c r="N8" s="67"/>
      <c r="O8" s="67"/>
      <c r="P8" s="67"/>
      <c r="Q8" s="51">
        <v>5860395</v>
      </c>
      <c r="R8" s="54">
        <v>5389</v>
      </c>
      <c r="S8" s="52" t="e">
        <f t="shared" si="0"/>
        <v>#VALUE!</v>
      </c>
      <c r="T8" s="52">
        <f t="shared" si="1"/>
        <v>1087.4735572462423</v>
      </c>
      <c r="U8" s="68">
        <v>0</v>
      </c>
      <c r="V8" s="69">
        <f t="shared" si="2"/>
      </c>
      <c r="W8" s="51">
        <v>5860395</v>
      </c>
      <c r="X8" s="51">
        <v>5389</v>
      </c>
      <c r="Y8" s="56">
        <f t="shared" si="3"/>
        <v>1087.4735572462423</v>
      </c>
    </row>
    <row r="9" spans="1:25" ht="30" customHeight="1">
      <c r="A9" s="40">
        <v>6</v>
      </c>
      <c r="B9" s="41"/>
      <c r="C9" s="48" t="s">
        <v>32</v>
      </c>
      <c r="D9" s="63">
        <v>39898</v>
      </c>
      <c r="E9" s="49" t="s">
        <v>26</v>
      </c>
      <c r="F9" s="50">
        <v>27</v>
      </c>
      <c r="G9" s="50" t="s">
        <v>27</v>
      </c>
      <c r="H9" s="50">
        <v>4</v>
      </c>
      <c r="I9" s="67">
        <v>389990</v>
      </c>
      <c r="J9" s="67">
        <v>413</v>
      </c>
      <c r="K9" s="67">
        <v>946835</v>
      </c>
      <c r="L9" s="67">
        <v>918</v>
      </c>
      <c r="M9" s="67">
        <v>2058965</v>
      </c>
      <c r="N9" s="67">
        <v>1894</v>
      </c>
      <c r="O9" s="67">
        <v>1382830</v>
      </c>
      <c r="P9" s="67">
        <v>1257</v>
      </c>
      <c r="Q9" s="51">
        <f aca="true" t="shared" si="4" ref="Q9:R13">+I9+K9+M9+O9</f>
        <v>4778620</v>
      </c>
      <c r="R9" s="54">
        <f t="shared" si="4"/>
        <v>4482</v>
      </c>
      <c r="S9" s="52" t="e">
        <f t="shared" si="0"/>
        <v>#VALUE!</v>
      </c>
      <c r="T9" s="52">
        <f t="shared" si="1"/>
        <v>1066.1802766622043</v>
      </c>
      <c r="U9" s="68">
        <v>7230886</v>
      </c>
      <c r="V9" s="69">
        <f t="shared" si="2"/>
        <v>-0.3391376934998007</v>
      </c>
      <c r="W9" s="53">
        <v>54074966</v>
      </c>
      <c r="X9" s="53">
        <v>50947</v>
      </c>
      <c r="Y9" s="56">
        <f t="shared" si="3"/>
        <v>1061.396470842248</v>
      </c>
    </row>
    <row r="10" spans="1:25" ht="30" customHeight="1">
      <c r="A10" s="40">
        <v>7</v>
      </c>
      <c r="B10" s="41"/>
      <c r="C10" s="64" t="s">
        <v>33</v>
      </c>
      <c r="D10" s="63">
        <v>39884</v>
      </c>
      <c r="E10" s="64" t="s">
        <v>29</v>
      </c>
      <c r="F10" s="65">
        <v>27</v>
      </c>
      <c r="G10" s="65" t="s">
        <v>27</v>
      </c>
      <c r="H10" s="65">
        <v>6</v>
      </c>
      <c r="I10" s="66">
        <v>417040</v>
      </c>
      <c r="J10" s="66">
        <v>427</v>
      </c>
      <c r="K10" s="66">
        <v>1116630</v>
      </c>
      <c r="L10" s="66">
        <v>1039</v>
      </c>
      <c r="M10" s="66">
        <v>1781870</v>
      </c>
      <c r="N10" s="66">
        <v>1657</v>
      </c>
      <c r="O10" s="66">
        <v>922840</v>
      </c>
      <c r="P10" s="66">
        <v>835</v>
      </c>
      <c r="Q10" s="51">
        <f t="shared" si="4"/>
        <v>4238380</v>
      </c>
      <c r="R10" s="54">
        <f t="shared" si="4"/>
        <v>3958</v>
      </c>
      <c r="S10" s="52" t="e">
        <f t="shared" si="0"/>
        <v>#VALUE!</v>
      </c>
      <c r="T10" s="52">
        <f t="shared" si="1"/>
        <v>1070.8388074785246</v>
      </c>
      <c r="U10" s="68">
        <v>5002595</v>
      </c>
      <c r="V10" s="69">
        <f t="shared" si="2"/>
        <v>-0.1527637156315872</v>
      </c>
      <c r="W10" s="57">
        <v>110664737</v>
      </c>
      <c r="X10" s="57">
        <v>105094</v>
      </c>
      <c r="Y10" s="56">
        <f t="shared" si="3"/>
        <v>1053.00718404476</v>
      </c>
    </row>
    <row r="11" spans="1:25" ht="30" customHeight="1">
      <c r="A11" s="40">
        <v>8</v>
      </c>
      <c r="B11" s="41"/>
      <c r="C11" s="84" t="s">
        <v>34</v>
      </c>
      <c r="D11" s="63">
        <v>39912</v>
      </c>
      <c r="E11" s="64" t="s">
        <v>29</v>
      </c>
      <c r="F11" s="65">
        <v>20</v>
      </c>
      <c r="G11" s="65" t="s">
        <v>27</v>
      </c>
      <c r="H11" s="65">
        <v>2</v>
      </c>
      <c r="I11" s="66">
        <v>489500</v>
      </c>
      <c r="J11" s="66">
        <v>462</v>
      </c>
      <c r="K11" s="66">
        <v>871410</v>
      </c>
      <c r="L11" s="66">
        <v>837</v>
      </c>
      <c r="M11" s="66">
        <v>1320040</v>
      </c>
      <c r="N11" s="66">
        <v>1232</v>
      </c>
      <c r="O11" s="66">
        <v>841145</v>
      </c>
      <c r="P11" s="66">
        <v>768</v>
      </c>
      <c r="Q11" s="51">
        <f t="shared" si="4"/>
        <v>3522095</v>
      </c>
      <c r="R11" s="54">
        <f t="shared" si="4"/>
        <v>3299</v>
      </c>
      <c r="S11" s="52" t="e">
        <f t="shared" si="0"/>
        <v>#VALUE!</v>
      </c>
      <c r="T11" s="52">
        <f t="shared" si="1"/>
        <v>1067.6250378902698</v>
      </c>
      <c r="U11" s="68">
        <v>6986945</v>
      </c>
      <c r="V11" s="69">
        <f t="shared" si="2"/>
        <v>-0.49590343132799813</v>
      </c>
      <c r="W11" s="57">
        <v>14369515</v>
      </c>
      <c r="X11" s="57">
        <v>13845</v>
      </c>
      <c r="Y11" s="56">
        <f t="shared" si="3"/>
        <v>1037.8847959552186</v>
      </c>
    </row>
    <row r="12" spans="1:25" ht="30" customHeight="1">
      <c r="A12" s="40">
        <v>9</v>
      </c>
      <c r="B12" s="41"/>
      <c r="C12" s="62" t="s">
        <v>35</v>
      </c>
      <c r="D12" s="63">
        <v>39864</v>
      </c>
      <c r="E12" s="64" t="s">
        <v>26</v>
      </c>
      <c r="F12" s="65">
        <v>17</v>
      </c>
      <c r="G12" s="65" t="s">
        <v>27</v>
      </c>
      <c r="H12" s="65">
        <v>9</v>
      </c>
      <c r="I12" s="67">
        <v>380890</v>
      </c>
      <c r="J12" s="67">
        <v>380</v>
      </c>
      <c r="K12" s="67">
        <v>851386</v>
      </c>
      <c r="L12" s="67">
        <v>765</v>
      </c>
      <c r="M12" s="67">
        <v>1339898</v>
      </c>
      <c r="N12" s="67">
        <v>1201</v>
      </c>
      <c r="O12" s="67">
        <v>680300</v>
      </c>
      <c r="P12" s="67">
        <v>617</v>
      </c>
      <c r="Q12" s="51">
        <f t="shared" si="4"/>
        <v>3252474</v>
      </c>
      <c r="R12" s="54">
        <f t="shared" si="4"/>
        <v>2963</v>
      </c>
      <c r="S12" s="52" t="e">
        <f t="shared" si="0"/>
        <v>#VALUE!</v>
      </c>
      <c r="T12" s="52">
        <f t="shared" si="1"/>
        <v>1097.6962537968275</v>
      </c>
      <c r="U12" s="68">
        <v>3646289</v>
      </c>
      <c r="V12" s="69">
        <f t="shared" si="2"/>
        <v>-0.10800432988169616</v>
      </c>
      <c r="W12" s="53">
        <v>128873284</v>
      </c>
      <c r="X12" s="53">
        <v>119879</v>
      </c>
      <c r="Y12" s="56">
        <f t="shared" si="3"/>
        <v>1075.028019920086</v>
      </c>
    </row>
    <row r="13" spans="1:25" ht="30" customHeight="1">
      <c r="A13" s="40">
        <v>10</v>
      </c>
      <c r="B13" s="41"/>
      <c r="C13" s="64" t="s">
        <v>36</v>
      </c>
      <c r="D13" s="63">
        <v>39891</v>
      </c>
      <c r="E13" s="64" t="s">
        <v>37</v>
      </c>
      <c r="F13" s="65">
        <v>18</v>
      </c>
      <c r="G13" s="65" t="s">
        <v>27</v>
      </c>
      <c r="H13" s="65">
        <v>5</v>
      </c>
      <c r="I13" s="67">
        <v>379960</v>
      </c>
      <c r="J13" s="67">
        <v>345</v>
      </c>
      <c r="K13" s="67">
        <v>846370</v>
      </c>
      <c r="L13" s="67">
        <v>713</v>
      </c>
      <c r="M13" s="67">
        <v>1228970</v>
      </c>
      <c r="N13" s="67">
        <v>1043</v>
      </c>
      <c r="O13" s="67">
        <v>577600</v>
      </c>
      <c r="P13" s="67">
        <v>483</v>
      </c>
      <c r="Q13" s="51">
        <f t="shared" si="4"/>
        <v>3032900</v>
      </c>
      <c r="R13" s="54">
        <f t="shared" si="4"/>
        <v>2584</v>
      </c>
      <c r="S13" s="52" t="e">
        <f t="shared" si="0"/>
        <v>#VALUE!</v>
      </c>
      <c r="T13" s="52">
        <f t="shared" si="1"/>
        <v>1173.7229102167182</v>
      </c>
      <c r="U13" s="68">
        <v>3155650</v>
      </c>
      <c r="V13" s="69">
        <f t="shared" si="2"/>
        <v>-0.038898483672143616</v>
      </c>
      <c r="W13" s="53">
        <v>38659087</v>
      </c>
      <c r="X13" s="53">
        <v>35179</v>
      </c>
      <c r="Y13" s="56">
        <f t="shared" si="3"/>
        <v>1098.9251257852695</v>
      </c>
    </row>
    <row r="14" spans="1:25" ht="18" thickBot="1">
      <c r="A14" s="17"/>
      <c r="B14" s="16"/>
      <c r="C14" s="18"/>
      <c r="D14" s="19"/>
      <c r="E14" s="20"/>
      <c r="F14" s="21"/>
      <c r="G14" s="21"/>
      <c r="H14" s="21"/>
      <c r="I14" s="58"/>
      <c r="J14" s="58"/>
      <c r="K14" s="58"/>
      <c r="L14" s="58"/>
      <c r="M14" s="58"/>
      <c r="N14" s="58"/>
      <c r="O14" s="58"/>
      <c r="P14" s="58"/>
      <c r="Q14" s="59"/>
      <c r="R14" s="60"/>
      <c r="S14" s="61"/>
      <c r="T14" s="58"/>
      <c r="U14" s="58"/>
      <c r="V14" s="58"/>
      <c r="W14" s="58"/>
      <c r="X14" s="58"/>
      <c r="Y14" s="58"/>
    </row>
    <row r="15" spans="1:25" ht="15" thickBot="1">
      <c r="A15" s="22"/>
      <c r="B15" s="70" t="s">
        <v>17</v>
      </c>
      <c r="C15" s="71"/>
      <c r="D15" s="71"/>
      <c r="E15" s="72"/>
      <c r="F15" s="23"/>
      <c r="G15" s="23">
        <f>SUM(G4:G14)</f>
        <v>67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80127408</v>
      </c>
      <c r="R15" s="27">
        <f>SUM(R4:R14)</f>
        <v>70523</v>
      </c>
      <c r="S15" s="28">
        <f>R15/G15</f>
        <v>1052.5820895522388</v>
      </c>
      <c r="T15" s="55">
        <f>Q15/R15</f>
        <v>1136.1883073607191</v>
      </c>
      <c r="U15" s="39">
        <v>105782808</v>
      </c>
      <c r="V15" s="38">
        <f>IF(U15&lt;&gt;0,-(U15-Q15)/U15,"")</f>
        <v>-0.2425290128429943</v>
      </c>
      <c r="W15" s="29"/>
      <c r="X15" s="30"/>
      <c r="Y15" s="31"/>
    </row>
    <row r="16" spans="1:25" ht="17.25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81" t="s">
        <v>19</v>
      </c>
      <c r="V16" s="81"/>
      <c r="W16" s="81"/>
      <c r="X16" s="81"/>
      <c r="Y16" s="81"/>
    </row>
    <row r="17" spans="1:25" ht="17.25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82"/>
      <c r="V17" s="82"/>
      <c r="W17" s="82"/>
      <c r="X17" s="82"/>
      <c r="Y17" s="82"/>
    </row>
    <row r="18" spans="1:25" ht="17.25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82"/>
      <c r="V18" s="82"/>
      <c r="W18" s="82"/>
      <c r="X18" s="82"/>
      <c r="Y18" s="82"/>
    </row>
  </sheetData>
  <sheetProtection/>
  <mergeCells count="15">
    <mergeCell ref="I2:J2"/>
    <mergeCell ref="U16:Y18"/>
    <mergeCell ref="Q2:T2"/>
    <mergeCell ref="U2:V2"/>
    <mergeCell ref="W2:Y2"/>
    <mergeCell ref="B15:E15"/>
    <mergeCell ref="C2:C3"/>
    <mergeCell ref="D2:D3"/>
    <mergeCell ref="E2:E3"/>
    <mergeCell ref="M2:N2"/>
    <mergeCell ref="O2:P2"/>
    <mergeCell ref="F2:F3"/>
    <mergeCell ref="G2:G3"/>
    <mergeCell ref="H2:H3"/>
    <mergeCell ref="K2:L2"/>
  </mergeCells>
  <printOptions/>
  <pageMargins left="0.75" right="0.75" top="1" bottom="1" header="0.5" footer="0.5"/>
  <pageSetup fitToHeight="1" fitToWidth="1" horizontalDpi="600" verticalDpi="6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Andi</cp:lastModifiedBy>
  <cp:lastPrinted>2009-04-20T12:17:56Z</cp:lastPrinted>
  <dcterms:created xsi:type="dcterms:W3CDTF">2006-04-04T07:29:08Z</dcterms:created>
  <dcterms:modified xsi:type="dcterms:W3CDTF">2009-04-20T12:17:59Z</dcterms:modified>
  <cp:category/>
  <cp:version/>
  <cp:contentType/>
  <cp:contentStatus/>
</cp:coreProperties>
</file>