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<sst xmlns="http://schemas.openxmlformats.org/spreadsheetml/2006/main" count="64" uniqueCount="38">
  <si>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</si>
  <si>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</si>
  <si>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</si>
  <si>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</si>
  <si>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</si>
  <si>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</si>
  <si>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</si>
  <si>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</si>
  <si>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</si>
  <si>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</si>
  <si>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</si>
  <si>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</si>
  <si>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</si>
  <si>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</si>
  <si>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</si>
  <si>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</si>
  <si>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</si>
  <si>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</si>
  <si>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</si>
  <si>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</si>
  <si>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</si>
  <si>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Ice Age: Dawn of the Dinosaurs</t>
  </si>
  <si>
    <t>InterCom</t>
  </si>
  <si>
    <t>32+15</t>
  </si>
  <si>
    <t>n/a</t>
  </si>
  <si>
    <t>The Hangover</t>
  </si>
  <si>
    <t>Ghosts of Girlfriends Past</t>
  </si>
  <si>
    <t>Intercom</t>
  </si>
  <si>
    <t>Transformers: Revenge…</t>
  </si>
  <si>
    <t>UIP</t>
  </si>
  <si>
    <t>40+1</t>
  </si>
  <si>
    <t>The Proposal</t>
  </si>
  <si>
    <t>Forum Hungary</t>
  </si>
  <si>
    <t>Brüno</t>
  </si>
  <si>
    <t>Coco avant Chanel</t>
  </si>
  <si>
    <t>Crank: High Voltage</t>
  </si>
  <si>
    <t>Angels &amp; Demons</t>
  </si>
  <si>
    <t>Terminator Salvation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</si>
</sst>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34" fillId="25" borderId="26" xfId="0" applyNumberFormat="1" applyFont="1" applyFill="1" applyBorder="1" applyAlignment="1">
      <alignment vertical="center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55" applyNumberFormat="1" applyFont="1" applyFill="1" applyBorder="1" applyAlignment="1" applyProtection="1">
      <alignment horizontal="center"/>
      <protection/>
    </xf>
    <xf numFmtId="183" fontId="14" fillId="25" borderId="26" xfId="55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403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019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9-12 JULY2009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9" sqref="D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00390625" style="0" customWidth="1"/>
    <col min="4" max="4" width="13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9"/>
      <c r="C4" s="48" t="s">
        <v>21</v>
      </c>
      <c r="D4" s="60">
        <v>39995</v>
      </c>
      <c r="E4" s="49" t="s">
        <v>22</v>
      </c>
      <c r="F4" s="50" t="s">
        <v>23</v>
      </c>
      <c r="G4" s="50" t="s">
        <v>24</v>
      </c>
      <c r="H4" s="50">
        <v>2</v>
      </c>
      <c r="I4" s="61">
        <v>18768280</v>
      </c>
      <c r="J4" s="61">
        <v>15030</v>
      </c>
      <c r="K4" s="61">
        <v>24793035</v>
      </c>
      <c r="L4" s="61">
        <v>19619</v>
      </c>
      <c r="M4" s="61">
        <v>37610835</v>
      </c>
      <c r="N4" s="61">
        <v>29048</v>
      </c>
      <c r="O4" s="61">
        <v>28696435</v>
      </c>
      <c r="P4" s="61">
        <v>22248</v>
      </c>
      <c r="Q4" s="62">
        <f aca="true" t="shared" si="0" ref="Q4:R10">+I4+K4+M4+O4</f>
        <v>109868585</v>
      </c>
      <c r="R4" s="63">
        <f t="shared" si="0"/>
        <v>85945</v>
      </c>
      <c r="S4" s="64" t="e">
        <f>IF(Q4&lt;&gt;0,R4/G4,"")</f>
        <v>#VALUE!</v>
      </c>
      <c r="T4" s="64">
        <f>IF(Q4&lt;&gt;0,Q4/R4,"")</f>
        <v>1278.359241375298</v>
      </c>
      <c r="U4" s="65">
        <v>146397625</v>
      </c>
      <c r="V4" s="66">
        <f>IF(U4&lt;&gt;0,-(U4-Q4)/U4,"")</f>
        <v>-0.24951934841839135</v>
      </c>
      <c r="W4" s="54">
        <v>363353815</v>
      </c>
      <c r="X4" s="54">
        <v>289836</v>
      </c>
      <c r="Y4" s="53">
        <f>W4/X4</f>
        <v>1253.65315212741</v>
      </c>
    </row>
    <row r="5" spans="1:25" ht="30" customHeight="1">
      <c r="A5" s="40">
        <v>2</v>
      </c>
      <c r="B5" s="59"/>
      <c r="C5" s="67" t="s">
        <v>25</v>
      </c>
      <c r="D5" s="60">
        <v>39982</v>
      </c>
      <c r="E5" s="68" t="s">
        <v>22</v>
      </c>
      <c r="F5" s="69">
        <v>29</v>
      </c>
      <c r="G5" s="69" t="s">
        <v>24</v>
      </c>
      <c r="H5" s="69">
        <v>4</v>
      </c>
      <c r="I5" s="61">
        <v>3016830</v>
      </c>
      <c r="J5" s="61">
        <v>2685</v>
      </c>
      <c r="K5" s="61">
        <v>4688290</v>
      </c>
      <c r="L5" s="61">
        <v>4032</v>
      </c>
      <c r="M5" s="61">
        <v>5950910</v>
      </c>
      <c r="N5" s="61">
        <v>5062</v>
      </c>
      <c r="O5" s="61">
        <v>4051420</v>
      </c>
      <c r="P5" s="61">
        <v>3449</v>
      </c>
      <c r="Q5" s="62">
        <f t="shared" si="0"/>
        <v>17707450</v>
      </c>
      <c r="R5" s="63">
        <f t="shared" si="0"/>
        <v>15228</v>
      </c>
      <c r="S5" s="64" t="e">
        <f>IF(Q5&lt;&gt;0,R5/G5,"")</f>
        <v>#VALUE!</v>
      </c>
      <c r="T5" s="64">
        <f>IF(Q5&lt;&gt;0,Q5/R5,"")</f>
        <v>1162.8217756763856</v>
      </c>
      <c r="U5" s="65">
        <v>19110565</v>
      </c>
      <c r="V5" s="66">
        <f>IF(U5&lt;&gt;0,-(U5-Q5)/U5,"")</f>
        <v>-0.07342090618461568</v>
      </c>
      <c r="W5" s="54">
        <v>164467055</v>
      </c>
      <c r="X5" s="54">
        <v>152304</v>
      </c>
      <c r="Y5" s="53">
        <f>W5/X5</f>
        <v>1079.8603779283537</v>
      </c>
    </row>
    <row r="6" spans="1:25" ht="30" customHeight="1">
      <c r="A6" s="40">
        <v>3</v>
      </c>
      <c r="B6" s="59"/>
      <c r="C6" s="48" t="s">
        <v>26</v>
      </c>
      <c r="D6" s="60">
        <v>40003</v>
      </c>
      <c r="E6" s="49" t="s">
        <v>27</v>
      </c>
      <c r="F6" s="50">
        <v>25</v>
      </c>
      <c r="G6" s="50" t="s">
        <v>24</v>
      </c>
      <c r="H6" s="50">
        <v>1</v>
      </c>
      <c r="I6" s="61">
        <v>3577300</v>
      </c>
      <c r="J6" s="61">
        <v>3187</v>
      </c>
      <c r="K6" s="61">
        <v>4472735</v>
      </c>
      <c r="L6" s="61">
        <v>3871</v>
      </c>
      <c r="M6" s="61">
        <v>4863445</v>
      </c>
      <c r="N6" s="61">
        <v>4132</v>
      </c>
      <c r="O6" s="61">
        <v>3475015</v>
      </c>
      <c r="P6" s="61">
        <v>2993</v>
      </c>
      <c r="Q6" s="62">
        <f t="shared" si="0"/>
        <v>16388495</v>
      </c>
      <c r="R6" s="63">
        <f t="shared" si="0"/>
        <v>14183</v>
      </c>
      <c r="S6" s="64" t="e">
        <f>IF(Q6&lt;&gt;0,R6/G6,"")</f>
        <v>#VALUE!</v>
      </c>
      <c r="T6" s="64">
        <f>IF(Q6&lt;&gt;0,Q6/R6,"")</f>
        <v>1155.50271451738</v>
      </c>
      <c r="U6" s="65">
        <v>0</v>
      </c>
      <c r="V6" s="66">
        <f>IF(U6&lt;&gt;0,-(U6-Q6)/U6,"")</f>
      </c>
      <c r="W6" s="54">
        <v>16388495</v>
      </c>
      <c r="X6" s="54">
        <v>14183</v>
      </c>
      <c r="Y6" s="53">
        <f>W6/X6</f>
        <v>1155.50271451738</v>
      </c>
    </row>
    <row r="7" spans="1:25" ht="30" customHeight="1">
      <c r="A7" s="40">
        <v>4</v>
      </c>
      <c r="B7" s="41"/>
      <c r="C7" s="68" t="s">
        <v>28</v>
      </c>
      <c r="D7" s="60">
        <v>39988</v>
      </c>
      <c r="E7" s="68" t="s">
        <v>29</v>
      </c>
      <c r="F7" s="69" t="s">
        <v>30</v>
      </c>
      <c r="G7" s="69">
        <v>41</v>
      </c>
      <c r="H7" s="69">
        <v>3</v>
      </c>
      <c r="I7" s="61">
        <v>2818425</v>
      </c>
      <c r="J7" s="61">
        <v>2746</v>
      </c>
      <c r="K7" s="70">
        <v>3726570</v>
      </c>
      <c r="L7" s="70">
        <v>3535</v>
      </c>
      <c r="M7" s="70">
        <v>5137300</v>
      </c>
      <c r="N7" s="70">
        <v>4747</v>
      </c>
      <c r="O7" s="70">
        <v>3675975</v>
      </c>
      <c r="P7" s="70">
        <v>3364</v>
      </c>
      <c r="Q7" s="62">
        <f t="shared" si="0"/>
        <v>15358270</v>
      </c>
      <c r="R7" s="63">
        <f t="shared" si="0"/>
        <v>14392</v>
      </c>
      <c r="S7" s="64">
        <f aca="true" t="shared" si="1" ref="S7:S13">IF(Q7&lt;&gt;0,R7/G7,"")</f>
        <v>351.0243902439024</v>
      </c>
      <c r="T7" s="64">
        <f aca="true" t="shared" si="2" ref="T7:T13">IF(Q7&lt;&gt;0,Q7/R7,"")</f>
        <v>1067.1393829905503</v>
      </c>
      <c r="U7" s="65">
        <v>24136790</v>
      </c>
      <c r="V7" s="66">
        <f aca="true" t="shared" si="3" ref="V7:V13">IF(U7&lt;&gt;0,-(U7-Q7)/U7,"")</f>
        <v>-0.3636987354159356</v>
      </c>
      <c r="W7" s="51">
        <v>175321045</v>
      </c>
      <c r="X7" s="51">
        <v>166602</v>
      </c>
      <c r="Y7" s="53">
        <f aca="true" t="shared" si="4" ref="Y7:Y13">W7/X7</f>
        <v>1052.3345758154164</v>
      </c>
    </row>
    <row r="8" spans="1:25" ht="30" customHeight="1">
      <c r="A8" s="40">
        <v>5</v>
      </c>
      <c r="B8" s="59"/>
      <c r="C8" s="71" t="s">
        <v>31</v>
      </c>
      <c r="D8" s="60">
        <v>39982</v>
      </c>
      <c r="E8" s="68" t="s">
        <v>32</v>
      </c>
      <c r="F8" s="69">
        <v>27</v>
      </c>
      <c r="G8" s="69" t="s">
        <v>24</v>
      </c>
      <c r="H8" s="69">
        <v>4</v>
      </c>
      <c r="I8" s="70">
        <v>2341145</v>
      </c>
      <c r="J8" s="70">
        <v>2048</v>
      </c>
      <c r="K8" s="70">
        <v>3420665</v>
      </c>
      <c r="L8" s="70">
        <v>2907</v>
      </c>
      <c r="M8" s="70">
        <v>4771830</v>
      </c>
      <c r="N8" s="70">
        <v>3976</v>
      </c>
      <c r="O8" s="70">
        <v>2815010</v>
      </c>
      <c r="P8" s="70">
        <v>2365</v>
      </c>
      <c r="Q8" s="62">
        <f t="shared" si="0"/>
        <v>13348650</v>
      </c>
      <c r="R8" s="63">
        <f t="shared" si="0"/>
        <v>11296</v>
      </c>
      <c r="S8" s="64" t="e">
        <f t="shared" si="1"/>
        <v>#VALUE!</v>
      </c>
      <c r="T8" s="64">
        <f t="shared" si="2"/>
        <v>1181.7147662889518</v>
      </c>
      <c r="U8" s="65">
        <v>16145485</v>
      </c>
      <c r="V8" s="66">
        <f t="shared" si="3"/>
        <v>-0.17322706626651352</v>
      </c>
      <c r="W8" s="51">
        <v>150275035</v>
      </c>
      <c r="X8" s="51">
        <v>137119</v>
      </c>
      <c r="Y8" s="53">
        <f t="shared" si="4"/>
        <v>1095.9461125008204</v>
      </c>
    </row>
    <row r="9" spans="1:25" ht="30" customHeight="1">
      <c r="A9" s="40">
        <v>6</v>
      </c>
      <c r="B9" s="59"/>
      <c r="C9" s="67" t="s">
        <v>33</v>
      </c>
      <c r="D9" s="60">
        <v>40004</v>
      </c>
      <c r="E9" s="68" t="s">
        <v>32</v>
      </c>
      <c r="F9" s="69">
        <v>22</v>
      </c>
      <c r="G9" s="69" t="s">
        <v>24</v>
      </c>
      <c r="H9" s="69">
        <v>1</v>
      </c>
      <c r="I9" s="70">
        <v>2277375</v>
      </c>
      <c r="J9" s="70">
        <v>1941</v>
      </c>
      <c r="K9" s="70">
        <v>2785905</v>
      </c>
      <c r="L9" s="70">
        <v>2345</v>
      </c>
      <c r="M9" s="70">
        <v>2674560</v>
      </c>
      <c r="N9" s="70">
        <v>2252</v>
      </c>
      <c r="O9" s="70">
        <v>2229025</v>
      </c>
      <c r="P9" s="70">
        <v>1846</v>
      </c>
      <c r="Q9" s="62">
        <f t="shared" si="0"/>
        <v>9966865</v>
      </c>
      <c r="R9" s="63">
        <f t="shared" si="0"/>
        <v>8384</v>
      </c>
      <c r="S9" s="64" t="e">
        <f t="shared" si="1"/>
        <v>#VALUE!</v>
      </c>
      <c r="T9" s="64">
        <f t="shared" si="2"/>
        <v>1188.7959208015268</v>
      </c>
      <c r="U9" s="65">
        <v>0</v>
      </c>
      <c r="V9" s="66">
        <f t="shared" si="3"/>
      </c>
      <c r="W9" s="51">
        <v>9970705</v>
      </c>
      <c r="X9" s="51">
        <v>8388</v>
      </c>
      <c r="Y9" s="53">
        <f t="shared" si="4"/>
        <v>1188.6868144969003</v>
      </c>
    </row>
    <row r="10" spans="1:25" ht="30" customHeight="1">
      <c r="A10" s="40">
        <v>7</v>
      </c>
      <c r="B10" s="59"/>
      <c r="C10" s="67" t="s">
        <v>34</v>
      </c>
      <c r="D10" s="60">
        <v>39989</v>
      </c>
      <c r="E10" s="68" t="s">
        <v>32</v>
      </c>
      <c r="F10" s="69">
        <v>5</v>
      </c>
      <c r="G10" s="69" t="s">
        <v>24</v>
      </c>
      <c r="H10" s="69">
        <v>3</v>
      </c>
      <c r="I10" s="70">
        <v>648365</v>
      </c>
      <c r="J10" s="70">
        <v>526</v>
      </c>
      <c r="K10" s="70">
        <v>1072320</v>
      </c>
      <c r="L10" s="70">
        <v>881</v>
      </c>
      <c r="M10" s="70">
        <v>1185130</v>
      </c>
      <c r="N10" s="70">
        <v>966</v>
      </c>
      <c r="O10" s="70">
        <v>968040</v>
      </c>
      <c r="P10" s="70">
        <v>821</v>
      </c>
      <c r="Q10" s="62">
        <f t="shared" si="0"/>
        <v>3873855</v>
      </c>
      <c r="R10" s="63">
        <f t="shared" si="0"/>
        <v>3194</v>
      </c>
      <c r="S10" s="72" t="e">
        <f t="shared" si="1"/>
        <v>#VALUE!</v>
      </c>
      <c r="T10" s="72">
        <f t="shared" si="2"/>
        <v>1212.8537883531621</v>
      </c>
      <c r="U10" s="65">
        <v>4609620</v>
      </c>
      <c r="V10" s="73">
        <f t="shared" si="3"/>
        <v>-0.15961510927148007</v>
      </c>
      <c r="W10" s="51">
        <v>24157812</v>
      </c>
      <c r="X10" s="51">
        <v>21545</v>
      </c>
      <c r="Y10" s="53">
        <f t="shared" si="4"/>
        <v>1121.2723137618937</v>
      </c>
    </row>
    <row r="11" spans="1:25" ht="30" customHeight="1">
      <c r="A11" s="40">
        <v>8</v>
      </c>
      <c r="B11" s="59"/>
      <c r="C11" s="48" t="s">
        <v>35</v>
      </c>
      <c r="D11" s="60">
        <v>39996</v>
      </c>
      <c r="E11" s="49" t="s">
        <v>32</v>
      </c>
      <c r="F11" s="50">
        <v>15</v>
      </c>
      <c r="G11" s="50" t="s">
        <v>24</v>
      </c>
      <c r="H11" s="50">
        <v>2</v>
      </c>
      <c r="I11" s="70">
        <v>583870</v>
      </c>
      <c r="J11" s="70">
        <v>487</v>
      </c>
      <c r="K11" s="70">
        <v>861690</v>
      </c>
      <c r="L11" s="70">
        <v>695</v>
      </c>
      <c r="M11" s="70">
        <v>1073530</v>
      </c>
      <c r="N11" s="70">
        <v>874</v>
      </c>
      <c r="O11" s="70">
        <v>795140</v>
      </c>
      <c r="P11" s="70">
        <v>653</v>
      </c>
      <c r="Q11" s="62">
        <f aca="true" t="shared" si="5" ref="Q11:R13">+I11+K11+M11+O11</f>
        <v>3314230</v>
      </c>
      <c r="R11" s="63">
        <f t="shared" si="5"/>
        <v>2709</v>
      </c>
      <c r="S11" s="64" t="e">
        <f t="shared" si="1"/>
        <v>#VALUE!</v>
      </c>
      <c r="T11" s="64">
        <f t="shared" si="2"/>
        <v>1223.4145441122184</v>
      </c>
      <c r="U11" s="65">
        <v>5843490</v>
      </c>
      <c r="V11" s="66">
        <f t="shared" si="3"/>
        <v>-0.43283380308685393</v>
      </c>
      <c r="W11" s="51">
        <v>11943820</v>
      </c>
      <c r="X11" s="51">
        <v>10140</v>
      </c>
      <c r="Y11" s="53">
        <f t="shared" si="4"/>
        <v>1177.8915187376726</v>
      </c>
    </row>
    <row r="12" spans="1:25" ht="30" customHeight="1">
      <c r="A12" s="40">
        <v>9</v>
      </c>
      <c r="B12" s="59"/>
      <c r="C12" s="71" t="s">
        <v>36</v>
      </c>
      <c r="D12" s="60">
        <v>39946</v>
      </c>
      <c r="E12" s="68" t="s">
        <v>22</v>
      </c>
      <c r="F12" s="69">
        <v>44</v>
      </c>
      <c r="G12" s="69" t="s">
        <v>24</v>
      </c>
      <c r="H12" s="69">
        <v>9</v>
      </c>
      <c r="I12" s="61">
        <v>543650</v>
      </c>
      <c r="J12" s="61">
        <v>466</v>
      </c>
      <c r="K12" s="61">
        <v>730870</v>
      </c>
      <c r="L12" s="61">
        <v>622</v>
      </c>
      <c r="M12" s="61">
        <v>1131950</v>
      </c>
      <c r="N12" s="61">
        <v>963</v>
      </c>
      <c r="O12" s="61">
        <v>660700</v>
      </c>
      <c r="P12" s="61">
        <v>570</v>
      </c>
      <c r="Q12" s="62">
        <f t="shared" si="5"/>
        <v>3067170</v>
      </c>
      <c r="R12" s="63">
        <f t="shared" si="5"/>
        <v>2621</v>
      </c>
      <c r="S12" s="64" t="e">
        <f t="shared" si="1"/>
        <v>#VALUE!</v>
      </c>
      <c r="T12" s="64">
        <f t="shared" si="2"/>
        <v>1170.228920259443</v>
      </c>
      <c r="U12" s="65">
        <v>3278090</v>
      </c>
      <c r="V12" s="66">
        <f t="shared" si="3"/>
        <v>-0.06434234569520667</v>
      </c>
      <c r="W12" s="54">
        <v>289539355</v>
      </c>
      <c r="X12" s="54">
        <v>270861</v>
      </c>
      <c r="Y12" s="53">
        <f t="shared" si="4"/>
        <v>1068.959189399729</v>
      </c>
    </row>
    <row r="13" spans="1:25" ht="30" customHeight="1">
      <c r="A13" s="40">
        <v>10</v>
      </c>
      <c r="B13" s="59"/>
      <c r="C13" s="71" t="s">
        <v>37</v>
      </c>
      <c r="D13" s="60">
        <v>39968</v>
      </c>
      <c r="E13" s="68" t="s">
        <v>22</v>
      </c>
      <c r="F13" s="69">
        <v>44</v>
      </c>
      <c r="G13" s="69" t="s">
        <v>24</v>
      </c>
      <c r="H13" s="69">
        <v>6</v>
      </c>
      <c r="I13" s="61">
        <v>425670</v>
      </c>
      <c r="J13" s="61">
        <v>380</v>
      </c>
      <c r="K13" s="61">
        <v>687480</v>
      </c>
      <c r="L13" s="61">
        <v>632</v>
      </c>
      <c r="M13" s="61">
        <v>811330</v>
      </c>
      <c r="N13" s="61">
        <v>701</v>
      </c>
      <c r="O13" s="61">
        <v>670270</v>
      </c>
      <c r="P13" s="61">
        <v>614</v>
      </c>
      <c r="Q13" s="62">
        <f t="shared" si="5"/>
        <v>2594750</v>
      </c>
      <c r="R13" s="63">
        <f t="shared" si="5"/>
        <v>2327</v>
      </c>
      <c r="S13" s="64" t="e">
        <f t="shared" si="1"/>
        <v>#VALUE!</v>
      </c>
      <c r="T13" s="64">
        <f t="shared" si="2"/>
        <v>1115.0623119896863</v>
      </c>
      <c r="U13" s="65">
        <v>3183260</v>
      </c>
      <c r="V13" s="66">
        <f t="shared" si="3"/>
        <v>-0.18487651024421506</v>
      </c>
      <c r="W13" s="54">
        <v>181867480</v>
      </c>
      <c r="X13" s="54">
        <v>169726</v>
      </c>
      <c r="Y13" s="53">
        <f t="shared" si="4"/>
        <v>1071.5357694165891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41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195488320</v>
      </c>
      <c r="R15" s="27">
        <f>SUM(R4:R14)</f>
        <v>160279</v>
      </c>
      <c r="S15" s="28">
        <f>R15/G15</f>
        <v>3909.243902439024</v>
      </c>
      <c r="T15" s="52">
        <f>Q15/R15</f>
        <v>1219.6751913850223</v>
      </c>
      <c r="U15" s="39">
        <v>227165420</v>
      </c>
      <c r="V15" s="38">
        <f>IF(U15&lt;&gt;0,-(U15-Q15)/U15,"")</f>
        <v>-0.13944507927306893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2009-07-14T10:28:37Z</dcterms:modified>
  <cp:category/>
  <cp:version/>
  <cp:contentType/>
  <cp:contentStatus/>
</cp:coreProperties>
</file>