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1" sheetId="1" r:id="rId1"/>
  </sheets>
  <definedNames/>
  <calcPr fullCalcOnLoad="1"/>
</workbook>
</file>

<file path=xl/sharedStrings.xml><?xml version="1.0" encoding="utf-8"?>
<sst xmlns="http://schemas.openxmlformats.org/spreadsheetml/2006/main" count="63" uniqueCount="41">
  <si>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</si>
  <si>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</si>
  <si>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</si>
  <si>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</si>
  <si>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</si>
  <si>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</si>
  <si>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</si>
  <si>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</si>
  <si>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</si>
  <si>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</si>
  <si>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</si>
  <si>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</si>
  <si>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</si>
  <si>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</si>
  <si>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</si>
  <si>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</si>
  <si>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</si>
  <si>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</si>
  <si>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</si>
  <si>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</si>
  <si>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</si>
  <si>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Harry Potter and the Half-Blood Prince</t>
  </si>
  <si>
    <t>InterCom</t>
  </si>
  <si>
    <t>41+7+1</t>
  </si>
  <si>
    <t>n/a</t>
  </si>
  <si>
    <t>G.I. Joe: Rise of Cobra</t>
  </si>
  <si>
    <t>UIP</t>
  </si>
  <si>
    <t>30+1</t>
  </si>
  <si>
    <t>Ice Age: Dawn of the Dinosaurs</t>
  </si>
  <si>
    <t>32+15</t>
  </si>
  <si>
    <t>The Hangover</t>
  </si>
  <si>
    <t>Public Enemies</t>
  </si>
  <si>
    <t>Ghosts of Girlfriends Past</t>
  </si>
  <si>
    <t>Intercom</t>
  </si>
  <si>
    <t>Fighting</t>
  </si>
  <si>
    <t>The Proposal</t>
  </si>
  <si>
    <t>Forum Hungary</t>
  </si>
  <si>
    <t>Last Chance Harvey</t>
  </si>
  <si>
    <t>Budapest Film</t>
  </si>
  <si>
    <t>Transformers: Revenge…</t>
  </si>
  <si>
    <t>40+1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</si>
</sst>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79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0" fontId="11" fillId="24" borderId="18" xfId="0" applyNumberFormat="1" applyFont="1" applyFill="1" applyBorder="1" applyAlignment="1" applyProtection="1">
      <alignment vertical="center"/>
      <protection/>
    </xf>
    <xf numFmtId="182" fontId="11" fillId="24" borderId="19" xfId="0" applyNumberFormat="1" applyFont="1" applyFill="1" applyBorder="1" applyAlignment="1" applyProtection="1">
      <alignment vertical="center"/>
      <protection/>
    </xf>
    <xf numFmtId="182" fontId="11" fillId="24" borderId="20" xfId="0" applyNumberFormat="1" applyFont="1" applyFill="1" applyBorder="1" applyAlignment="1" applyProtection="1">
      <alignment vertical="center"/>
      <protection/>
    </xf>
    <xf numFmtId="182" fontId="11" fillId="24" borderId="20" xfId="0" applyNumberFormat="1" applyFont="1" applyFill="1" applyBorder="1" applyAlignment="1" applyProtection="1">
      <alignment horizontal="right" vertical="center"/>
      <protection/>
    </xf>
    <xf numFmtId="185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85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25" borderId="26" xfId="0" applyFont="1" applyFill="1" applyBorder="1" applyAlignment="1" applyProtection="1">
      <alignment vertical="center"/>
      <protection locked="0"/>
    </xf>
    <xf numFmtId="0" fontId="15" fillId="25" borderId="26" xfId="0" applyFont="1" applyFill="1" applyBorder="1" applyAlignment="1" applyProtection="1">
      <alignment horizontal="left" vertical="center"/>
      <protection locked="0"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3" fontId="16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16" fillId="25" borderId="26" xfId="39" applyNumberFormat="1" applyFont="1" applyFill="1" applyBorder="1" applyAlignment="1">
      <alignment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5" fillId="25" borderId="26" xfId="0" applyNumberFormat="1" applyFont="1" applyFill="1" applyBorder="1" applyAlignment="1" applyProtection="1">
      <alignment vertical="center"/>
      <protection locked="0"/>
    </xf>
    <xf numFmtId="189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5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39" applyNumberFormat="1" applyFont="1" applyFill="1" applyBorder="1" applyAlignment="1">
      <alignment horizontal="right"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83" fontId="14" fillId="25" borderId="26" xfId="55" applyNumberFormat="1" applyFont="1" applyFill="1" applyBorder="1" applyAlignment="1" applyProtection="1">
      <alignment horizontal="right"/>
      <protection/>
    </xf>
    <xf numFmtId="3" fontId="14" fillId="25" borderId="26" xfId="0" applyNumberFormat="1" applyFont="1" applyFill="1" applyBorder="1" applyAlignment="1">
      <alignment/>
    </xf>
    <xf numFmtId="3" fontId="34" fillId="25" borderId="26" xfId="0" applyNumberFormat="1" applyFont="1" applyFill="1" applyBorder="1" applyAlignment="1">
      <alignment vertical="center"/>
    </xf>
    <xf numFmtId="3" fontId="14" fillId="25" borderId="26" xfId="40" applyNumberFormat="1" applyFont="1" applyFill="1" applyBorder="1" applyAlignment="1">
      <alignment/>
    </xf>
    <xf numFmtId="3" fontId="14" fillId="25" borderId="26" xfId="55" applyNumberFormat="1" applyFont="1" applyFill="1" applyBorder="1" applyAlignment="1" applyProtection="1">
      <alignment horizontal="center"/>
      <protection/>
    </xf>
    <xf numFmtId="183" fontId="14" fillId="25" borderId="26" xfId="55" applyNumberFormat="1" applyFon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79" fontId="4" fillId="0" borderId="28" xfId="39" applyFont="1" applyFill="1" applyBorder="1" applyAlignment="1" applyProtection="1">
      <alignment horizontal="center" vertical="center"/>
      <protection/>
    </xf>
    <xf numFmtId="179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60496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61122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31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6-9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AUGUST 2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G10" sqref="G10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4.0039062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1" t="s">
        <v>0</v>
      </c>
      <c r="D2" s="83" t="s">
        <v>1</v>
      </c>
      <c r="E2" s="83" t="s">
        <v>2</v>
      </c>
      <c r="F2" s="86" t="s">
        <v>3</v>
      </c>
      <c r="G2" s="86" t="s">
        <v>4</v>
      </c>
      <c r="H2" s="86" t="s">
        <v>5</v>
      </c>
      <c r="I2" s="74" t="s">
        <v>18</v>
      </c>
      <c r="J2" s="74"/>
      <c r="K2" s="74" t="s">
        <v>6</v>
      </c>
      <c r="L2" s="74"/>
      <c r="M2" s="74" t="s">
        <v>7</v>
      </c>
      <c r="N2" s="74"/>
      <c r="O2" s="74" t="s">
        <v>8</v>
      </c>
      <c r="P2" s="74"/>
      <c r="Q2" s="74" t="s">
        <v>9</v>
      </c>
      <c r="R2" s="74"/>
      <c r="S2" s="74"/>
      <c r="T2" s="74"/>
      <c r="U2" s="74" t="s">
        <v>10</v>
      </c>
      <c r="V2" s="74"/>
      <c r="W2" s="74" t="s">
        <v>11</v>
      </c>
      <c r="X2" s="74"/>
      <c r="Y2" s="77"/>
    </row>
    <row r="3" spans="1:25" ht="30" customHeight="1">
      <c r="A3" s="13"/>
      <c r="B3" s="14"/>
      <c r="C3" s="82"/>
      <c r="D3" s="84"/>
      <c r="E3" s="85"/>
      <c r="F3" s="87"/>
      <c r="G3" s="87"/>
      <c r="H3" s="87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9" t="s">
        <v>21</v>
      </c>
      <c r="D4" s="60">
        <v>40017</v>
      </c>
      <c r="E4" s="61" t="s">
        <v>22</v>
      </c>
      <c r="F4" s="62" t="s">
        <v>23</v>
      </c>
      <c r="G4" s="62" t="s">
        <v>24</v>
      </c>
      <c r="H4" s="62">
        <v>3</v>
      </c>
      <c r="I4" s="63">
        <v>9094735</v>
      </c>
      <c r="J4" s="63">
        <v>8395</v>
      </c>
      <c r="K4" s="63">
        <v>8426370</v>
      </c>
      <c r="L4" s="63">
        <v>7436</v>
      </c>
      <c r="M4" s="63">
        <v>10811130</v>
      </c>
      <c r="N4" s="63">
        <v>9340</v>
      </c>
      <c r="O4" s="63">
        <v>9600340</v>
      </c>
      <c r="P4" s="63">
        <v>8196</v>
      </c>
      <c r="Q4" s="64">
        <f aca="true" t="shared" si="0" ref="Q4:R9">+I4+K4+M4+O4</f>
        <v>37932575</v>
      </c>
      <c r="R4" s="65">
        <f t="shared" si="0"/>
        <v>33367</v>
      </c>
      <c r="S4" s="66" t="e">
        <f aca="true" t="shared" si="1" ref="S4:S9">IF(Q4&lt;&gt;0,R4/G4,"")</f>
        <v>#VALUE!</v>
      </c>
      <c r="T4" s="66">
        <f aca="true" t="shared" si="2" ref="T4:T9">IF(Q4&lt;&gt;0,Q4/R4,"")</f>
        <v>1136.8290526568167</v>
      </c>
      <c r="U4" s="67">
        <v>65487505</v>
      </c>
      <c r="V4" s="68">
        <f aca="true" t="shared" si="3" ref="V4:V9">IF(U4&lt;&gt;0,-(U4-Q4)/U4,"")</f>
        <v>-0.42076622097604727</v>
      </c>
      <c r="W4" s="54">
        <v>407153785</v>
      </c>
      <c r="X4" s="54">
        <v>369109</v>
      </c>
      <c r="Y4" s="53">
        <f aca="true" t="shared" si="4" ref="Y4:Y9">W4/X4</f>
        <v>1103.0719516457198</v>
      </c>
    </row>
    <row r="5" spans="1:25" ht="30" customHeight="1">
      <c r="A5" s="40">
        <v>2</v>
      </c>
      <c r="B5" s="41"/>
      <c r="C5" s="61" t="s">
        <v>25</v>
      </c>
      <c r="D5" s="60">
        <v>40031</v>
      </c>
      <c r="E5" s="61" t="s">
        <v>26</v>
      </c>
      <c r="F5" s="62" t="s">
        <v>27</v>
      </c>
      <c r="G5" s="62">
        <v>31</v>
      </c>
      <c r="H5" s="62">
        <v>1</v>
      </c>
      <c r="I5" s="63">
        <v>8438875</v>
      </c>
      <c r="J5" s="63">
        <v>7539</v>
      </c>
      <c r="K5" s="69">
        <v>7065610</v>
      </c>
      <c r="L5" s="69">
        <v>6187</v>
      </c>
      <c r="M5" s="69">
        <v>8803080</v>
      </c>
      <c r="N5" s="69">
        <v>7707</v>
      </c>
      <c r="O5" s="69">
        <v>8280880</v>
      </c>
      <c r="P5" s="69">
        <v>7143</v>
      </c>
      <c r="Q5" s="64">
        <f t="shared" si="0"/>
        <v>32588445</v>
      </c>
      <c r="R5" s="65">
        <f t="shared" si="0"/>
        <v>28576</v>
      </c>
      <c r="S5" s="66">
        <f t="shared" si="1"/>
        <v>921.8064516129032</v>
      </c>
      <c r="T5" s="66">
        <f t="shared" si="2"/>
        <v>1140.4131089025757</v>
      </c>
      <c r="U5" s="67">
        <v>0</v>
      </c>
      <c r="V5" s="68">
        <f t="shared" si="3"/>
      </c>
      <c r="W5" s="51">
        <v>32588445</v>
      </c>
      <c r="X5" s="51">
        <v>28576</v>
      </c>
      <c r="Y5" s="53">
        <f t="shared" si="4"/>
        <v>1140.4131089025757</v>
      </c>
    </row>
    <row r="6" spans="1:25" ht="30" customHeight="1">
      <c r="A6" s="40">
        <v>3</v>
      </c>
      <c r="B6" s="41"/>
      <c r="C6" s="48" t="s">
        <v>28</v>
      </c>
      <c r="D6" s="60">
        <v>39995</v>
      </c>
      <c r="E6" s="49" t="s">
        <v>22</v>
      </c>
      <c r="F6" s="50" t="s">
        <v>29</v>
      </c>
      <c r="G6" s="50" t="s">
        <v>24</v>
      </c>
      <c r="H6" s="50">
        <v>6</v>
      </c>
      <c r="I6" s="63">
        <v>6018465</v>
      </c>
      <c r="J6" s="63">
        <v>5078</v>
      </c>
      <c r="K6" s="63">
        <v>5379840</v>
      </c>
      <c r="L6" s="63">
        <v>4466</v>
      </c>
      <c r="M6" s="63">
        <v>8140645</v>
      </c>
      <c r="N6" s="63">
        <v>6493</v>
      </c>
      <c r="O6" s="63">
        <v>8117980</v>
      </c>
      <c r="P6" s="63">
        <v>6637</v>
      </c>
      <c r="Q6" s="64">
        <f t="shared" si="0"/>
        <v>27656930</v>
      </c>
      <c r="R6" s="65">
        <f t="shared" si="0"/>
        <v>22674</v>
      </c>
      <c r="S6" s="66" t="e">
        <f t="shared" si="1"/>
        <v>#VALUE!</v>
      </c>
      <c r="T6" s="66">
        <f t="shared" si="2"/>
        <v>1219.7640469259945</v>
      </c>
      <c r="U6" s="67">
        <v>27990475</v>
      </c>
      <c r="V6" s="68">
        <f t="shared" si="3"/>
        <v>-0.011916375124037731</v>
      </c>
      <c r="W6" s="54">
        <v>647313920</v>
      </c>
      <c r="X6" s="54">
        <v>519993</v>
      </c>
      <c r="Y6" s="53">
        <f t="shared" si="4"/>
        <v>1244.851219151027</v>
      </c>
    </row>
    <row r="7" spans="1:25" ht="30" customHeight="1">
      <c r="A7" s="40">
        <v>4</v>
      </c>
      <c r="B7" s="41"/>
      <c r="C7" s="70" t="s">
        <v>30</v>
      </c>
      <c r="D7" s="60">
        <v>39982</v>
      </c>
      <c r="E7" s="61" t="s">
        <v>22</v>
      </c>
      <c r="F7" s="62">
        <v>29</v>
      </c>
      <c r="G7" s="62" t="s">
        <v>24</v>
      </c>
      <c r="H7" s="62">
        <v>8</v>
      </c>
      <c r="I7" s="63">
        <v>1937470</v>
      </c>
      <c r="J7" s="63">
        <v>1683</v>
      </c>
      <c r="K7" s="63">
        <v>2187980</v>
      </c>
      <c r="L7" s="63">
        <v>1885</v>
      </c>
      <c r="M7" s="63">
        <v>3080155</v>
      </c>
      <c r="N7" s="63">
        <v>2518</v>
      </c>
      <c r="O7" s="63">
        <v>2652290</v>
      </c>
      <c r="P7" s="63">
        <v>2252</v>
      </c>
      <c r="Q7" s="64">
        <f t="shared" si="0"/>
        <v>9857895</v>
      </c>
      <c r="R7" s="65">
        <f t="shared" si="0"/>
        <v>8338</v>
      </c>
      <c r="S7" s="66" t="e">
        <f t="shared" si="1"/>
        <v>#VALUE!</v>
      </c>
      <c r="T7" s="66">
        <f t="shared" si="2"/>
        <v>1182.2853202206763</v>
      </c>
      <c r="U7" s="67">
        <v>9067530</v>
      </c>
      <c r="V7" s="68">
        <f t="shared" si="3"/>
        <v>0.08716431045720278</v>
      </c>
      <c r="W7" s="54">
        <v>238444320</v>
      </c>
      <c r="X7" s="54">
        <v>217716</v>
      </c>
      <c r="Y7" s="53">
        <f t="shared" si="4"/>
        <v>1095.2080692278014</v>
      </c>
    </row>
    <row r="8" spans="1:25" ht="30" customHeight="1">
      <c r="A8" s="40">
        <v>5</v>
      </c>
      <c r="B8" s="41"/>
      <c r="C8" s="59" t="s">
        <v>35</v>
      </c>
      <c r="D8" s="60">
        <v>39982</v>
      </c>
      <c r="E8" s="61" t="s">
        <v>36</v>
      </c>
      <c r="F8" s="62">
        <v>27</v>
      </c>
      <c r="G8" s="62" t="s">
        <v>24</v>
      </c>
      <c r="H8" s="62">
        <v>8</v>
      </c>
      <c r="I8" s="69">
        <v>1670720</v>
      </c>
      <c r="J8" s="69">
        <v>1438</v>
      </c>
      <c r="K8" s="69">
        <v>1662370</v>
      </c>
      <c r="L8" s="69">
        <v>1395</v>
      </c>
      <c r="M8" s="69">
        <v>2364850</v>
      </c>
      <c r="N8" s="69">
        <v>1948</v>
      </c>
      <c r="O8" s="69">
        <v>2069365</v>
      </c>
      <c r="P8" s="69">
        <v>1713</v>
      </c>
      <c r="Q8" s="64">
        <f t="shared" si="0"/>
        <v>7767305</v>
      </c>
      <c r="R8" s="65">
        <f t="shared" si="0"/>
        <v>6494</v>
      </c>
      <c r="S8" s="66" t="e">
        <f t="shared" si="1"/>
        <v>#VALUE!</v>
      </c>
      <c r="T8" s="66">
        <f t="shared" si="2"/>
        <v>1196.0740683708038</v>
      </c>
      <c r="U8" s="67">
        <v>7898230</v>
      </c>
      <c r="V8" s="68">
        <f t="shared" si="3"/>
        <v>-0.016576498785170854</v>
      </c>
      <c r="W8" s="51">
        <v>207523210</v>
      </c>
      <c r="X8" s="51">
        <v>187523</v>
      </c>
      <c r="Y8" s="53">
        <f t="shared" si="4"/>
        <v>1106.6547036896807</v>
      </c>
    </row>
    <row r="9" spans="1:25" ht="30" customHeight="1">
      <c r="A9" s="40">
        <v>6</v>
      </c>
      <c r="B9" s="41"/>
      <c r="C9" s="70" t="s">
        <v>37</v>
      </c>
      <c r="D9" s="60">
        <v>40031</v>
      </c>
      <c r="E9" s="61" t="s">
        <v>38</v>
      </c>
      <c r="F9" s="62">
        <v>6</v>
      </c>
      <c r="G9" s="62" t="s">
        <v>24</v>
      </c>
      <c r="H9" s="62">
        <v>1</v>
      </c>
      <c r="I9" s="71">
        <v>1261620</v>
      </c>
      <c r="J9" s="71">
        <v>1073</v>
      </c>
      <c r="K9" s="71">
        <v>1497715</v>
      </c>
      <c r="L9" s="71">
        <v>1270</v>
      </c>
      <c r="M9" s="71">
        <v>1755795</v>
      </c>
      <c r="N9" s="71">
        <v>1491</v>
      </c>
      <c r="O9" s="71">
        <v>1494110</v>
      </c>
      <c r="P9" s="71">
        <v>1296</v>
      </c>
      <c r="Q9" s="64">
        <f t="shared" si="0"/>
        <v>6009240</v>
      </c>
      <c r="R9" s="65">
        <f t="shared" si="0"/>
        <v>5130</v>
      </c>
      <c r="S9" s="72" t="e">
        <f t="shared" si="1"/>
        <v>#VALUE!</v>
      </c>
      <c r="T9" s="72">
        <f t="shared" si="2"/>
        <v>1171.391812865497</v>
      </c>
      <c r="U9" s="67">
        <v>0</v>
      </c>
      <c r="V9" s="73">
        <f t="shared" si="3"/>
      </c>
      <c r="W9" s="51">
        <v>6021240</v>
      </c>
      <c r="X9" s="51">
        <v>5154</v>
      </c>
      <c r="Y9" s="53">
        <f t="shared" si="4"/>
        <v>1168.2654249126892</v>
      </c>
    </row>
    <row r="10" spans="1:25" ht="30" customHeight="1">
      <c r="A10" s="40">
        <v>7</v>
      </c>
      <c r="B10" s="41"/>
      <c r="C10" s="59" t="s">
        <v>31</v>
      </c>
      <c r="D10" s="60">
        <v>40010</v>
      </c>
      <c r="E10" s="61" t="s">
        <v>26</v>
      </c>
      <c r="F10" s="62">
        <v>22</v>
      </c>
      <c r="G10" s="62">
        <v>22</v>
      </c>
      <c r="H10" s="62">
        <v>4</v>
      </c>
      <c r="I10" s="63">
        <v>1079350</v>
      </c>
      <c r="J10" s="63">
        <v>928</v>
      </c>
      <c r="K10" s="69">
        <v>1159085</v>
      </c>
      <c r="L10" s="69">
        <v>971</v>
      </c>
      <c r="M10" s="69">
        <v>1398665</v>
      </c>
      <c r="N10" s="69">
        <v>1138</v>
      </c>
      <c r="O10" s="69">
        <v>1324810</v>
      </c>
      <c r="P10" s="69">
        <v>1066</v>
      </c>
      <c r="Q10" s="64">
        <f aca="true" t="shared" si="5" ref="Q10:R13">+I10+K10+M10+O10</f>
        <v>4961910</v>
      </c>
      <c r="R10" s="65">
        <f t="shared" si="5"/>
        <v>4103</v>
      </c>
      <c r="S10" s="66">
        <f>IF(Q10&lt;&gt;0,R10/G10,"")</f>
        <v>186.5</v>
      </c>
      <c r="T10" s="66">
        <f>IF(Q10&lt;&gt;0,Q10/R10,"")</f>
        <v>1209.3370704362662</v>
      </c>
      <c r="U10" s="67">
        <v>5558880</v>
      </c>
      <c r="V10" s="68">
        <f>IF(U10&lt;&gt;0,-(U10-Q10)/U10,"")</f>
        <v>-0.10739033762196701</v>
      </c>
      <c r="W10" s="51">
        <v>53294562</v>
      </c>
      <c r="X10" s="51">
        <v>45546</v>
      </c>
      <c r="Y10" s="53">
        <f>W10/X10</f>
        <v>1170.126070346463</v>
      </c>
    </row>
    <row r="11" spans="1:25" ht="30" customHeight="1">
      <c r="A11" s="40">
        <v>8</v>
      </c>
      <c r="B11" s="41"/>
      <c r="C11" s="48" t="s">
        <v>32</v>
      </c>
      <c r="D11" s="60">
        <v>40003</v>
      </c>
      <c r="E11" s="49" t="s">
        <v>33</v>
      </c>
      <c r="F11" s="50">
        <v>25</v>
      </c>
      <c r="G11" s="50" t="s">
        <v>24</v>
      </c>
      <c r="H11" s="50">
        <v>5</v>
      </c>
      <c r="I11" s="63">
        <v>1036653</v>
      </c>
      <c r="J11" s="63">
        <v>891</v>
      </c>
      <c r="K11" s="63">
        <v>1008815</v>
      </c>
      <c r="L11" s="63">
        <v>867</v>
      </c>
      <c r="M11" s="63">
        <v>1326835</v>
      </c>
      <c r="N11" s="63">
        <v>1088</v>
      </c>
      <c r="O11" s="63">
        <v>1218635</v>
      </c>
      <c r="P11" s="63">
        <v>996</v>
      </c>
      <c r="Q11" s="64">
        <f t="shared" si="5"/>
        <v>4590938</v>
      </c>
      <c r="R11" s="65">
        <f t="shared" si="5"/>
        <v>3842</v>
      </c>
      <c r="S11" s="66" t="e">
        <f>IF(Q11&lt;&gt;0,R11/G11,"")</f>
        <v>#VALUE!</v>
      </c>
      <c r="T11" s="66">
        <f>IF(Q11&lt;&gt;0,Q11/R11,"")</f>
        <v>1194.9344091618948</v>
      </c>
      <c r="U11" s="67">
        <v>4929200</v>
      </c>
      <c r="V11" s="68">
        <f>IF(U11&lt;&gt;0,-(U11-Q11)/U11,"")</f>
        <v>-0.06862411750385458</v>
      </c>
      <c r="W11" s="54">
        <v>63377023</v>
      </c>
      <c r="X11" s="54">
        <v>56094</v>
      </c>
      <c r="Y11" s="53">
        <f>W11/X11</f>
        <v>1129.8360430705602</v>
      </c>
    </row>
    <row r="12" spans="1:25" ht="30" customHeight="1">
      <c r="A12" s="40">
        <v>9</v>
      </c>
      <c r="B12" s="41"/>
      <c r="C12" s="59" t="s">
        <v>34</v>
      </c>
      <c r="D12" s="60">
        <v>40024</v>
      </c>
      <c r="E12" s="61" t="s">
        <v>26</v>
      </c>
      <c r="F12" s="62">
        <v>18</v>
      </c>
      <c r="G12" s="62">
        <v>18</v>
      </c>
      <c r="H12" s="62">
        <v>2</v>
      </c>
      <c r="I12" s="63">
        <v>943855</v>
      </c>
      <c r="J12" s="63">
        <v>826</v>
      </c>
      <c r="K12" s="69">
        <v>976820</v>
      </c>
      <c r="L12" s="69">
        <v>834</v>
      </c>
      <c r="M12" s="69">
        <v>1151485</v>
      </c>
      <c r="N12" s="69">
        <v>951</v>
      </c>
      <c r="O12" s="69">
        <v>1258495</v>
      </c>
      <c r="P12" s="69">
        <v>1054</v>
      </c>
      <c r="Q12" s="64">
        <f t="shared" si="5"/>
        <v>4330655</v>
      </c>
      <c r="R12" s="65">
        <f t="shared" si="5"/>
        <v>3665</v>
      </c>
      <c r="S12" s="66">
        <f>IF(Q12&lt;&gt;0,R12/G12,"")</f>
        <v>203.61111111111111</v>
      </c>
      <c r="T12" s="66">
        <f>IF(Q12&lt;&gt;0,Q12/R12,"")</f>
        <v>1181.62482946794</v>
      </c>
      <c r="U12" s="67">
        <v>8883250</v>
      </c>
      <c r="V12" s="68">
        <f>IF(U12&lt;&gt;0,-(U12-Q12)/U12,"")</f>
        <v>-0.5124920496439929</v>
      </c>
      <c r="W12" s="51">
        <v>18139875</v>
      </c>
      <c r="X12" s="51">
        <v>15893</v>
      </c>
      <c r="Y12" s="53">
        <f>W12/X12</f>
        <v>1141.3751337066633</v>
      </c>
    </row>
    <row r="13" spans="1:25" ht="30" customHeight="1">
      <c r="A13" s="40">
        <v>10</v>
      </c>
      <c r="B13" s="41"/>
      <c r="C13" s="61" t="s">
        <v>39</v>
      </c>
      <c r="D13" s="60">
        <v>39988</v>
      </c>
      <c r="E13" s="61" t="s">
        <v>26</v>
      </c>
      <c r="F13" s="62" t="s">
        <v>40</v>
      </c>
      <c r="G13" s="62">
        <v>27</v>
      </c>
      <c r="H13" s="62">
        <v>7</v>
      </c>
      <c r="I13" s="63">
        <v>520370</v>
      </c>
      <c r="J13" s="63">
        <v>463</v>
      </c>
      <c r="K13" s="69">
        <v>451510</v>
      </c>
      <c r="L13" s="69">
        <v>393</v>
      </c>
      <c r="M13" s="69">
        <v>800870</v>
      </c>
      <c r="N13" s="69">
        <v>696</v>
      </c>
      <c r="O13" s="69">
        <v>943190</v>
      </c>
      <c r="P13" s="69">
        <v>811</v>
      </c>
      <c r="Q13" s="64">
        <f t="shared" si="5"/>
        <v>2715940</v>
      </c>
      <c r="R13" s="65">
        <f t="shared" si="5"/>
        <v>2363</v>
      </c>
      <c r="S13" s="66">
        <f>IF(Q13&lt;&gt;0,R13/G13,"")</f>
        <v>87.51851851851852</v>
      </c>
      <c r="T13" s="66">
        <f>IF(Q13&lt;&gt;0,Q13/R13,"")</f>
        <v>1149.360981802793</v>
      </c>
      <c r="U13" s="67">
        <v>3079300</v>
      </c>
      <c r="V13" s="68">
        <f>IF(U13&lt;&gt;0,-(U13-Q13)/U13,"")</f>
        <v>-0.11800084434774137</v>
      </c>
      <c r="W13" s="51">
        <v>209221410</v>
      </c>
      <c r="X13" s="51">
        <v>199058</v>
      </c>
      <c r="Y13" s="53">
        <f>W13/X13</f>
        <v>1051.057530970873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5"/>
      <c r="J14" s="55"/>
      <c r="K14" s="55"/>
      <c r="L14" s="55"/>
      <c r="M14" s="55"/>
      <c r="N14" s="55"/>
      <c r="O14" s="55"/>
      <c r="P14" s="55"/>
      <c r="Q14" s="56"/>
      <c r="R14" s="57"/>
      <c r="S14" s="58"/>
      <c r="T14" s="55"/>
      <c r="U14" s="55"/>
      <c r="V14" s="55"/>
      <c r="W14" s="55"/>
      <c r="X14" s="55"/>
      <c r="Y14" s="55"/>
    </row>
    <row r="15" spans="1:25" ht="17.25" thickBot="1">
      <c r="A15" s="22"/>
      <c r="B15" s="78" t="s">
        <v>17</v>
      </c>
      <c r="C15" s="79"/>
      <c r="D15" s="79"/>
      <c r="E15" s="80"/>
      <c r="F15" s="23"/>
      <c r="G15" s="23">
        <f>SUM(G4:G14)</f>
        <v>98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138411833</v>
      </c>
      <c r="R15" s="27">
        <f>SUM(R4:R14)</f>
        <v>118552</v>
      </c>
      <c r="S15" s="28">
        <f>R15/G15</f>
        <v>1209.7142857142858</v>
      </c>
      <c r="T15" s="52">
        <f>Q15/R15</f>
        <v>1167.5200165328295</v>
      </c>
      <c r="U15" s="39">
        <v>138258475</v>
      </c>
      <c r="V15" s="38">
        <f>IF(U15&lt;&gt;0,-(U15-Q15)/U15,"")</f>
        <v>0.0011092122924110078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5" t="s">
        <v>19</v>
      </c>
      <c r="V16" s="75"/>
      <c r="W16" s="75"/>
      <c r="X16" s="75"/>
      <c r="Y16" s="75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6"/>
      <c r="V17" s="76"/>
      <c r="W17" s="76"/>
      <c r="X17" s="76"/>
      <c r="Y17" s="76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6"/>
      <c r="V18" s="76"/>
      <c r="W18" s="76"/>
      <c r="X18" s="76"/>
      <c r="Y18" s="76"/>
    </row>
  </sheetData>
  <sheetProtection/>
  <mergeCells count="15">
    <mergeCell ref="F2:F3"/>
    <mergeCell ref="G2:G3"/>
    <mergeCell ref="H2:H3"/>
    <mergeCell ref="K2:L2"/>
    <mergeCell ref="B15:E15"/>
    <mergeCell ref="C2:C3"/>
    <mergeCell ref="D2:D3"/>
    <mergeCell ref="E2:E3"/>
    <mergeCell ref="I2:J2"/>
    <mergeCell ref="U16:Y18"/>
    <mergeCell ref="Q2:T2"/>
    <mergeCell ref="U2:V2"/>
    <mergeCell ref="W2:Y2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Film New Europe1</cp:lastModifiedBy>
  <cp:lastPrinted>2008-10-22T07:58:06Z</cp:lastPrinted>
  <dcterms:created xsi:type="dcterms:W3CDTF">2006-04-04T07:29:08Z</dcterms:created>
  <dcterms:modified xsi:type="dcterms:W3CDTF">2009-08-10T15:17:20Z</dcterms:modified>
  <cp:category/>
  <cp:version/>
  <cp:contentType/>
  <cp:contentStatus/>
</cp:coreProperties>
</file>